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225"/>
  </bookViews>
  <sheets>
    <sheet name="152村集体收入" sheetId="11" r:id="rId1"/>
    <sheet name="占地费" sheetId="12" r:id="rId2"/>
    <sheet name="保险按一年算。多20万元" sheetId="10" state="hidden" r:id="rId3"/>
  </sheets>
  <externalReferences>
    <externalReference r:id="rId4"/>
  </externalReferences>
  <definedNames>
    <definedName name="_xlnm._FilterDatabase" localSheetId="2" hidden="1">保险按一年算。多20万元!$A$4:$M$181</definedName>
    <definedName name="_xlnm._FilterDatabase" localSheetId="0" hidden="1">'152村集体收入'!$A$4:$L$174</definedName>
    <definedName name="_xlnm._FilterDatabase" localSheetId="1" hidden="1">占地费!$A$4:$H$177</definedName>
    <definedName name="_xlnm.Print_Titles" localSheetId="2">保险按一年算。多20万元!$4:$4</definedName>
    <definedName name="_xlnm.Print_Area" localSheetId="2">保险按一年算。多20万元!$A$1:$M$181</definedName>
    <definedName name="_xlnm.Print_Titles" localSheetId="0">'152村集体收入'!$4:$4</definedName>
    <definedName name="_xlnm.Print_Area" localSheetId="0">'152村集体收入'!$A$1:$U$182</definedName>
    <definedName name="_xlnm.Print_Area" localSheetId="1">占地费!$A$1:$H$177</definedName>
    <definedName name="_xlnm.Print_Titles" localSheetId="1">占地费!$4:$4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<sst xmlns="http://schemas.openxmlformats.org/spreadsheetml/2006/main" count="988" uniqueCount="360">
  <si>
    <t>附表1：</t>
  </si>
  <si>
    <t>2024年度村级光伏帮扶电站村集体收益统计表</t>
  </si>
  <si>
    <t>单位：千瓦、元</t>
  </si>
  <si>
    <t>2024.07.24</t>
  </si>
  <si>
    <t>序号</t>
  </si>
  <si>
    <t>乡镇</t>
  </si>
  <si>
    <t>行政村</t>
  </si>
  <si>
    <t>电站容量</t>
  </si>
  <si>
    <t>发电收益</t>
  </si>
  <si>
    <t>到户收益</t>
  </si>
  <si>
    <t>占地费</t>
  </si>
  <si>
    <t>运维费用</t>
  </si>
  <si>
    <t>税费</t>
  </si>
  <si>
    <t>统筹金额</t>
  </si>
  <si>
    <t>村集体收益</t>
  </si>
  <si>
    <t>备注</t>
  </si>
  <si>
    <t>白石山</t>
  </si>
  <si>
    <t>白石口</t>
  </si>
  <si>
    <t>联村</t>
  </si>
  <si>
    <t>村级</t>
  </si>
  <si>
    <t>菜村岗</t>
  </si>
  <si>
    <t>草厂</t>
  </si>
  <si>
    <t>大草滩</t>
  </si>
  <si>
    <t>东龙虎</t>
  </si>
  <si>
    <t>斗军湾</t>
  </si>
  <si>
    <t>荆山口</t>
  </si>
  <si>
    <t>南石盆</t>
  </si>
  <si>
    <t>雀儿林</t>
  </si>
  <si>
    <t>十八堰</t>
  </si>
  <si>
    <t>西龙虎</t>
  </si>
  <si>
    <t>杨家川</t>
  </si>
  <si>
    <t>合计</t>
  </si>
  <si>
    <t>北石佛</t>
  </si>
  <si>
    <t>艾河</t>
  </si>
  <si>
    <t>白绸</t>
  </si>
  <si>
    <t>北上屯</t>
  </si>
  <si>
    <t>红泉</t>
  </si>
  <si>
    <t>刘家嘴</t>
  </si>
  <si>
    <t>马庄</t>
  </si>
  <si>
    <t>南上屯</t>
  </si>
  <si>
    <t>牌坊</t>
  </si>
  <si>
    <t>石道沟</t>
  </si>
  <si>
    <t>张家峪</t>
  </si>
  <si>
    <t>赵家井</t>
  </si>
  <si>
    <t>东团堡</t>
  </si>
  <si>
    <t>北李庄</t>
  </si>
  <si>
    <t>北辛庄</t>
  </si>
  <si>
    <t>大道沟</t>
  </si>
  <si>
    <t>红花峪</t>
  </si>
  <si>
    <t>侯家沟</t>
  </si>
  <si>
    <t>箭杆河</t>
  </si>
  <si>
    <t>连巴岭</t>
  </si>
  <si>
    <t>汤子岭</t>
  </si>
  <si>
    <t>北王家湾</t>
  </si>
  <si>
    <t>西团堡</t>
  </si>
  <si>
    <t>卸甲沟</t>
  </si>
  <si>
    <t>养老河</t>
  </si>
  <si>
    <t>袁家村</t>
  </si>
  <si>
    <t>金家井</t>
  </si>
  <si>
    <t>北坡底</t>
  </si>
  <si>
    <t>北黄土岭</t>
  </si>
  <si>
    <t>梁家庄</t>
  </si>
  <si>
    <t>南坡底</t>
  </si>
  <si>
    <t>北牛栏</t>
  </si>
  <si>
    <t>十八盘</t>
  </si>
  <si>
    <t>谭家庄</t>
  </si>
  <si>
    <t>土巷口</t>
  </si>
  <si>
    <t>窝坨</t>
  </si>
  <si>
    <t>斜山</t>
  </si>
  <si>
    <t>寨沟门</t>
  </si>
  <si>
    <t>周村</t>
  </si>
  <si>
    <t>泉坊镇</t>
  </si>
  <si>
    <t>北台</t>
  </si>
  <si>
    <t>冯村</t>
  </si>
  <si>
    <t>涞源镇</t>
  </si>
  <si>
    <t>北韩村</t>
  </si>
  <si>
    <t>后堡子</t>
  </si>
  <si>
    <t>小西庄</t>
  </si>
  <si>
    <t>辛庄</t>
  </si>
  <si>
    <t>留家庄</t>
  </si>
  <si>
    <t>黑石沟</t>
  </si>
  <si>
    <t>坡水</t>
  </si>
  <si>
    <t>烧车</t>
  </si>
  <si>
    <t>石片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</si>
  <si>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</si>
  <si>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</si>
  <si>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</si>
  <si>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</si>
  <si>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</si>
  <si>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</si>
  <si>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</si>
  <si>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</si>
  <si>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黄柏寺</t>
  </si>
  <si>
    <t>桑树堰</t>
  </si>
  <si>
    <t>望天岭</t>
  </si>
  <si>
    <t>向阳会</t>
  </si>
  <si>
    <t>向阳湾</t>
  </si>
  <si>
    <t>小关城</t>
  </si>
  <si>
    <t>南屯</t>
  </si>
  <si>
    <t>曹家庄</t>
  </si>
  <si>
    <t>黑山</t>
  </si>
  <si>
    <t>胡家庄</t>
  </si>
  <si>
    <t>上沟</t>
  </si>
  <si>
    <t>宋家庄</t>
  </si>
  <si>
    <t>亚家庄</t>
  </si>
  <si>
    <t>朱家庄</t>
  </si>
  <si>
    <t>上庄</t>
  </si>
  <si>
    <t>东泉头</t>
  </si>
  <si>
    <t>峨头</t>
  </si>
  <si>
    <t>横山岭</t>
  </si>
  <si>
    <t>黄郊</t>
  </si>
  <si>
    <t>南阳峪</t>
  </si>
  <si>
    <t>清风沟</t>
  </si>
  <si>
    <t>沙岭</t>
  </si>
  <si>
    <t>上老芳</t>
  </si>
  <si>
    <t>西泉头</t>
  </si>
  <si>
    <t>下老芳</t>
  </si>
  <si>
    <t>衙庭</t>
  </si>
  <si>
    <t>中庄</t>
  </si>
  <si>
    <t>水堡</t>
  </si>
  <si>
    <t>塔儿</t>
  </si>
  <si>
    <t>塔崖驿</t>
  </si>
  <si>
    <t>板铺庄</t>
  </si>
  <si>
    <t>北铺</t>
  </si>
  <si>
    <t>卜荷</t>
  </si>
  <si>
    <t>大东沟</t>
  </si>
  <si>
    <t>东二道河</t>
  </si>
  <si>
    <t>黄岩头</t>
  </si>
  <si>
    <t>西杏花</t>
  </si>
  <si>
    <t>榆树台</t>
  </si>
  <si>
    <t>王安镇</t>
  </si>
  <si>
    <t>东刘家庄</t>
  </si>
  <si>
    <t>杜家台</t>
  </si>
  <si>
    <t>二十亩地</t>
  </si>
  <si>
    <t>黄台院</t>
  </si>
  <si>
    <t>冷铺</t>
  </si>
  <si>
    <t>芦草湾</t>
  </si>
  <si>
    <t>南赵家庄</t>
  </si>
  <si>
    <t>祁家沟</t>
  </si>
  <si>
    <t>山炮</t>
  </si>
  <si>
    <t>双坨</t>
  </si>
  <si>
    <t>孙家泉</t>
  </si>
  <si>
    <t>王家庄</t>
  </si>
  <si>
    <t>五十亩地</t>
  </si>
  <si>
    <t>银山口</t>
  </si>
  <si>
    <t>乌龙沟</t>
  </si>
  <si>
    <t>邓庄</t>
  </si>
  <si>
    <t>马台</t>
  </si>
  <si>
    <t>小庄</t>
  </si>
  <si>
    <t>杨家庄</t>
  </si>
  <si>
    <t>南李家庄</t>
  </si>
  <si>
    <t>三道城</t>
  </si>
  <si>
    <t>土安</t>
  </si>
  <si>
    <t>兰家庄</t>
  </si>
  <si>
    <t>天桥</t>
  </si>
  <si>
    <t>周家庄</t>
  </si>
  <si>
    <t>银坊</t>
  </si>
  <si>
    <t>合婚台</t>
  </si>
  <si>
    <t>黄土岭</t>
  </si>
  <si>
    <t>吉河</t>
  </si>
  <si>
    <t>南道神</t>
  </si>
  <si>
    <t>南沟</t>
  </si>
  <si>
    <t>碾盘</t>
  </si>
  <si>
    <t>牛栏</t>
  </si>
  <si>
    <t>上下台</t>
  </si>
  <si>
    <t>松树台</t>
  </si>
  <si>
    <t>营尔</t>
  </si>
  <si>
    <t>张家坟</t>
  </si>
  <si>
    <t>走马驿</t>
  </si>
  <si>
    <t>白道安</t>
  </si>
  <si>
    <t>北大沟</t>
  </si>
  <si>
    <t>葛沟</t>
  </si>
  <si>
    <t>花园</t>
  </si>
  <si>
    <t>吕家庄</t>
  </si>
  <si>
    <t>南城子</t>
  </si>
  <si>
    <t>南台</t>
  </si>
  <si>
    <t>泉厂背</t>
  </si>
  <si>
    <t>松树柁</t>
  </si>
  <si>
    <t>`</t>
  </si>
  <si>
    <r>
      <rPr>
        <sz val="11"/>
        <color theme="1"/>
        <rFont val="宋体"/>
        <charset val="134"/>
        <scheme val="minor"/>
      </rPr>
      <t>注：1.发电收益为2023年7月至2024年6月发电总收益，联建电站村收益按照千瓦数进行核算（联建站年度收益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</si>
  <si>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2.贫困户收益为152个村2022年7月至2023年6月分配到户的收益。</t>
  </si>
  <si>
    <t xml:space="preserve">    3.46村运维等费=年度运维费(72万元）÷46（每村300千瓦）；106村运维费=年度运维费用（228万元）÷装机容量（42343千瓦）×村电站容量。</t>
  </si>
  <si>
    <r>
      <rPr>
        <sz val="11"/>
        <color theme="1"/>
        <rFont val="宋体"/>
        <charset val="134"/>
        <scheme val="minor"/>
      </rPr>
      <t xml:space="preserve">    4.税费为2023年7月至2024年6月已缴税额和电站用电费(13477720.79万元)：村支付税额=年度税费总额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电站总容量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</si>
  <si>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5.县统筹金额=发电收益-到户收益-占地费-保险费-运维费用-税费-其他费用。村集体费用从县统筹资金中列支。</t>
  </si>
  <si>
    <t>附表2：</t>
  </si>
  <si>
    <t>2024年度村级光伏帮扶电站占地费统计表</t>
  </si>
  <si>
    <t>建设地点</t>
  </si>
  <si>
    <t>容量</t>
  </si>
  <si>
    <t>电站归属村</t>
  </si>
  <si>
    <t>村容量</t>
  </si>
  <si>
    <t>斗军湾村
（联建）</t>
  </si>
  <si>
    <t>白石山镇斗军湾</t>
  </si>
  <si>
    <t>白石山镇南石盆</t>
  </si>
  <si>
    <t>白石山镇雀儿林</t>
  </si>
  <si>
    <t>白石山村</t>
  </si>
  <si>
    <t>白石山镇白石山村</t>
  </si>
  <si>
    <t>菜村岗村</t>
  </si>
  <si>
    <t>白石山镇菜村岗村</t>
  </si>
  <si>
    <t>赵家井村</t>
  </si>
  <si>
    <t xml:space="preserve">北上屯村
（联建+单村）
</t>
  </si>
  <si>
    <t>北石佛乡石道沟</t>
  </si>
  <si>
    <t>北石佛乡牌坊</t>
  </si>
  <si>
    <t>北石佛乡艾河</t>
  </si>
  <si>
    <t>走马驿镇南台</t>
  </si>
  <si>
    <t>北上屯村（单村）</t>
  </si>
  <si>
    <t xml:space="preserve">刘家咀村
（联建+单村）
</t>
  </si>
  <si>
    <t>北石佛乡北石佛</t>
  </si>
  <si>
    <t>北石佛乡白绸</t>
  </si>
  <si>
    <t>北石佛乡张家峪</t>
  </si>
  <si>
    <t>统筹调增</t>
  </si>
  <si>
    <t>刘家嘴村（单村）</t>
  </si>
  <si>
    <t>南上屯村</t>
  </si>
  <si>
    <t>红泉村</t>
  </si>
  <si>
    <t>马庄村</t>
  </si>
  <si>
    <t>北李庄村</t>
  </si>
  <si>
    <t>北辛庄村</t>
  </si>
  <si>
    <t>东团堡村</t>
  </si>
  <si>
    <t>候家沟村</t>
  </si>
  <si>
    <t>汤子岭村</t>
  </si>
  <si>
    <t>王家湾村</t>
  </si>
  <si>
    <t>卸甲沟村</t>
  </si>
  <si>
    <t>南坡底村
（联建1）</t>
  </si>
  <si>
    <t>南马庄乡黄柏寺</t>
  </si>
  <si>
    <t>南马庄乡桑树堰</t>
  </si>
  <si>
    <t>南马庄乡小关城</t>
  </si>
  <si>
    <t>南马庄乡望天岭</t>
  </si>
  <si>
    <t>南马庄乡向阳湾</t>
  </si>
  <si>
    <t>南马庄乡南马庄</t>
  </si>
  <si>
    <t>烟煤洞乡南李家庄</t>
  </si>
  <si>
    <t>烟煤洞乡三道城</t>
  </si>
  <si>
    <t>烟煤洞乡土安</t>
  </si>
  <si>
    <t>杨家庄镇兰家庄</t>
  </si>
  <si>
    <t>上庄乡黄郊</t>
  </si>
  <si>
    <t>上庄乡衙庭</t>
  </si>
  <si>
    <t>上庄乡沙岭</t>
  </si>
  <si>
    <t>王安镇二十亩地村</t>
  </si>
  <si>
    <t>南坡底村
（联建2）</t>
  </si>
  <si>
    <t>东团堡乡红花峪</t>
  </si>
  <si>
    <t>东团堡乡西团堡</t>
  </si>
  <si>
    <t>东团堡乡大道沟</t>
  </si>
  <si>
    <t>梁家庄村
（联建1）</t>
  </si>
  <si>
    <t>王安镇孙家泉村</t>
  </si>
  <si>
    <t>王安镇冷铺村</t>
  </si>
  <si>
    <t>王安镇双坨村</t>
  </si>
  <si>
    <t>王安镇东刘家庄村</t>
  </si>
  <si>
    <t>王安镇五十亩地</t>
  </si>
  <si>
    <t>统筹调减</t>
  </si>
  <si>
    <t>梁家庄村
（联建2）</t>
  </si>
  <si>
    <t>杨家庄镇周家庄</t>
  </si>
  <si>
    <t>乌龙沟乡小庄</t>
  </si>
  <si>
    <t>乌龙沟乡邓庄</t>
  </si>
  <si>
    <t>北坡底村
（联建+单村）</t>
  </si>
  <si>
    <t>南屯镇上沟</t>
  </si>
  <si>
    <t>南屯镇宋家庄</t>
  </si>
  <si>
    <t>南屯镇朱家庄</t>
  </si>
  <si>
    <t>南屯镇亚家庄</t>
  </si>
  <si>
    <t>白石山镇东龙虎</t>
  </si>
  <si>
    <t>白石山镇草厂</t>
  </si>
  <si>
    <t>白石山镇大草滩</t>
  </si>
  <si>
    <t>王安镇黄台院村</t>
  </si>
  <si>
    <t>王安镇祁家沟村</t>
  </si>
  <si>
    <t>北坡底村（单村）</t>
  </si>
  <si>
    <t>北黄土岭村</t>
  </si>
  <si>
    <t>土巷口村
（联建+单村）</t>
  </si>
  <si>
    <t>上庄乡东泉头</t>
  </si>
  <si>
    <t>上庄乡峨头</t>
  </si>
  <si>
    <t>上庄乡中庄</t>
  </si>
  <si>
    <t>上庄乡横山岭</t>
  </si>
  <si>
    <t>上庄乡下老芳</t>
  </si>
  <si>
    <t>涞源镇北台</t>
  </si>
  <si>
    <t>涞源镇北韩村</t>
  </si>
  <si>
    <t>涞源镇小西庄</t>
  </si>
  <si>
    <t>涞源镇后堡子</t>
  </si>
  <si>
    <t>白石山镇十八堰</t>
  </si>
  <si>
    <t>王安镇王家庄村</t>
  </si>
  <si>
    <t>塔崖驿黄岩头村</t>
  </si>
  <si>
    <t>塔崖驿二道河村</t>
  </si>
  <si>
    <t>塔崖驿榆树台村</t>
  </si>
  <si>
    <t>银坊镇黄土岭</t>
  </si>
  <si>
    <t>土巷口村（单村）</t>
  </si>
  <si>
    <t>北牛栏村</t>
  </si>
  <si>
    <t>斜山村</t>
  </si>
  <si>
    <t>寨沟门村</t>
  </si>
  <si>
    <t>南马庄向阳会村</t>
  </si>
  <si>
    <t>水堡镇塔儿村</t>
  </si>
  <si>
    <t>涞源镇冯村</t>
  </si>
  <si>
    <t>辛庄村</t>
  </si>
  <si>
    <t>留家庄村（联建）</t>
  </si>
  <si>
    <t>郑草沟</t>
  </si>
  <si>
    <t>王安镇南赵庄村</t>
  </si>
  <si>
    <t>王安镇芦草湾村</t>
  </si>
  <si>
    <t>张家铺村（联建）</t>
  </si>
  <si>
    <t>塔崖驿北铺村</t>
  </si>
  <si>
    <t>塔崖驿卜荷村</t>
  </si>
  <si>
    <t>塔崖驿塔崖驿村</t>
  </si>
  <si>
    <t>塔崖驿西杏花村</t>
  </si>
  <si>
    <t>塔崖驿大东沟村</t>
  </si>
  <si>
    <t>东团堡乡养老河</t>
  </si>
  <si>
    <t>东团堡乡连巴岭</t>
  </si>
  <si>
    <t>东团堡乡箭杆河</t>
  </si>
  <si>
    <t>东团堡乡袁家村</t>
  </si>
  <si>
    <t>白石山镇白石口</t>
  </si>
  <si>
    <t>白石山镇荆山口</t>
  </si>
  <si>
    <t>白石山镇西龙虎</t>
  </si>
  <si>
    <t>白石山镇杨家川</t>
  </si>
  <si>
    <t>坡水村</t>
  </si>
  <si>
    <t>烧车村</t>
  </si>
  <si>
    <t>团圆村</t>
  </si>
  <si>
    <t>伊家铺村</t>
  </si>
  <si>
    <t>范台村</t>
  </si>
  <si>
    <t>范庄旺村</t>
  </si>
  <si>
    <t>南屯镇</t>
  </si>
  <si>
    <t>胡家庄村</t>
  </si>
  <si>
    <t>曹家庄村</t>
  </si>
  <si>
    <t>黑山村</t>
  </si>
  <si>
    <t>南阳峪村</t>
  </si>
  <si>
    <t>清风沟村</t>
  </si>
  <si>
    <t>上老芳村</t>
  </si>
  <si>
    <t>上庄村</t>
  </si>
  <si>
    <t>西泉头村</t>
  </si>
  <si>
    <t>水堡村</t>
  </si>
  <si>
    <t>板铺庄村</t>
  </si>
  <si>
    <t>杜家台村</t>
  </si>
  <si>
    <t>山炮村</t>
  </si>
  <si>
    <t>银山口村</t>
  </si>
  <si>
    <t>马台村</t>
  </si>
  <si>
    <t>天桥村</t>
  </si>
  <si>
    <t>北坛村
（联建）</t>
  </si>
  <si>
    <t>杏树台村
（联建）</t>
  </si>
  <si>
    <t>银炉台村</t>
  </si>
  <si>
    <t>牛栏村</t>
  </si>
  <si>
    <t>合婚台村</t>
  </si>
  <si>
    <t>吉河村</t>
  </si>
  <si>
    <t>南沟村</t>
  </si>
  <si>
    <t>张家坟村</t>
  </si>
  <si>
    <t>北城子村
(联建）</t>
  </si>
  <si>
    <t>松树坨村</t>
  </si>
  <si>
    <t>松树坨</t>
  </si>
  <si>
    <t>总 计</t>
  </si>
  <si>
    <t>注：占地费为每千瓦每年50元。</t>
  </si>
  <si>
    <t>2021年度村级光伏扶贫电站村集体收益统计表</t>
  </si>
  <si>
    <t>2021.07.15</t>
  </si>
  <si>
    <t>电站容量（千瓦）</t>
  </si>
  <si>
    <t>贫困户收益</t>
  </si>
  <si>
    <t>占地费（50元/千瓦）</t>
  </si>
  <si>
    <t>运维费用(元）</t>
  </si>
  <si>
    <t>保险费用</t>
  </si>
  <si>
    <t>税费及其他费用</t>
  </si>
  <si>
    <t>县统筹使用金额(元)</t>
  </si>
  <si>
    <t>村集体收益(元)</t>
  </si>
  <si>
    <t>46村</t>
  </si>
  <si>
    <t>南赵庄</t>
  </si>
  <si>
    <t>烟煤洞</t>
  </si>
  <si>
    <t>总计</t>
  </si>
  <si>
    <r>
      <rPr>
        <sz val="11"/>
        <color theme="1"/>
        <rFont val="宋体"/>
        <charset val="134"/>
        <scheme val="minor"/>
      </rPr>
      <t>注：1.发电收益为2020年7月至2021年6月电费总收益，联建电站村收益按照千瓦数进行核算（联建站年度收益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</si>
  <si>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2.贫困户收益为152个村2020年7月至2021年6月分配到户的收益。</t>
  </si>
  <si>
    <t xml:space="preserve">    3.46村运维等费=年度运维费用(51万元）÷46个村（每村300千瓦）；106村运维费用=年度运维费用（228万元）÷42343×村电站千瓦数。</t>
  </si>
  <si>
    <r>
      <rPr>
        <sz val="11"/>
        <color theme="1"/>
        <rFont val="宋体"/>
        <charset val="134"/>
        <scheme val="minor"/>
      </rPr>
      <t xml:space="preserve">    4.保险费用=一年期保费总额（112.293333万元）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电站容量（56143千瓦）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</si>
  <si>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5.税费为2020年7月至2021年6月已缴税额(739.363675万元)。其他费用为106个电站接入国网监测平台(171.6万元)和电站数据监测流量费用(1.3137万元)</t>
  </si>
  <si>
    <t xml:space="preserve">    6.县统筹金额=发电收益-贫困户收益-占地费-保险费-运维费用-税费-其他费用。村集体费用从县统筹资金中列支。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</si>
</sst>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>
      <alignment vertical="center"/>
    </xf>
    <xf numFmtId="0" fontId="2" fillId="3" borderId="0" xfId="0" applyFont="1" applyFill="1" applyProtection="1">
      <alignment vertical="center"/>
    </xf>
    <xf numFmtId="0" fontId="0" fillId="3" borderId="0" xfId="0" applyFill="1" applyProtection="1">
      <alignment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176" fontId="1" fillId="3" borderId="1" xfId="0" applyNumberFormat="1" applyFont="1" applyFill="1" applyBorder="1" applyAlignment="1" applyProtection="1">
      <alignment horizontal="center" vertical="center" wrapText="1"/>
    </xf>
    <xf numFmtId="176" fontId="0" fillId="3" borderId="1" xfId="0" applyNumberForma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>
      <alignment vertical="center"/>
    </xf>
    <xf numFmtId="176" fontId="6" fillId="3" borderId="1" xfId="0" applyNumberFormat="1" applyFont="1" applyFill="1" applyBorder="1" applyAlignment="1" applyProtection="1">
      <alignment horizontal="center" vertical="center"/>
    </xf>
    <xf numFmtId="177" fontId="6" fillId="3" borderId="1" xfId="0" applyNumberFormat="1" applyFont="1" applyFill="1" applyBorder="1" applyAlignment="1" applyProtection="1">
      <alignment horizontal="center" vertical="center"/>
    </xf>
    <xf numFmtId="0" fontId="10" fillId="3" borderId="1" xfId="0" applyFont="1" applyFill="1" applyBorder="1">
      <alignment vertical="center"/>
    </xf>
    <xf numFmtId="178" fontId="6" fillId="3" borderId="1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Alignment="1">
      <alignment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11" fillId="3" borderId="0" xfId="0" applyFont="1" applyFill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.7-2024.6&#21040;&#25143;&#25910;&#3041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3.7-2024.6"/>
      <sheetName val="Sheet1"/>
    </sheetNames>
    <sheetDataSet>
      <sheetData sheetId="0">
        <row r="3">
          <cell r="C3" t="str">
            <v>行政村</v>
          </cell>
          <cell r="D3" t="str">
            <v>村属性</v>
          </cell>
          <cell r="E3" t="str">
            <v>电站容量</v>
          </cell>
          <cell r="F3" t="str">
            <v>7月</v>
          </cell>
          <cell r="G3" t="str">
            <v>8月</v>
          </cell>
          <cell r="H3" t="str">
            <v>9月</v>
          </cell>
          <cell r="I3" t="str">
            <v>10月</v>
          </cell>
          <cell r="J3" t="str">
            <v>11月</v>
          </cell>
          <cell r="K3" t="str">
            <v>12月</v>
          </cell>
          <cell r="L3" t="str">
            <v>1月</v>
          </cell>
          <cell r="M3" t="str">
            <v>2月</v>
          </cell>
          <cell r="N3" t="str">
            <v>3月</v>
          </cell>
          <cell r="O3" t="str">
            <v>4月</v>
          </cell>
          <cell r="P3" t="str">
            <v>5月</v>
          </cell>
          <cell r="Q3" t="str">
            <v>6月</v>
          </cell>
          <cell r="R3" t="str">
            <v>2023.10-2024.5补发</v>
          </cell>
          <cell r="S3" t="str">
            <v>总分配+补发</v>
          </cell>
        </row>
        <row r="4">
          <cell r="C4">
            <v>0</v>
          </cell>
        </row>
        <row r="4">
          <cell r="E4" t="str">
            <v>千瓦</v>
          </cell>
          <cell r="F4" t="str">
            <v>金额（元）</v>
          </cell>
          <cell r="G4" t="str">
            <v>金额（元）</v>
          </cell>
          <cell r="H4" t="str">
            <v>金额（元）</v>
          </cell>
          <cell r="I4" t="str">
            <v>金额（元）</v>
          </cell>
          <cell r="J4" t="str">
            <v>金额（元）</v>
          </cell>
          <cell r="K4" t="str">
            <v>金额（元）</v>
          </cell>
          <cell r="L4" t="str">
            <v>金额（元）</v>
          </cell>
          <cell r="M4" t="str">
            <v>金额（元）</v>
          </cell>
          <cell r="N4" t="str">
            <v>金额（元）</v>
          </cell>
          <cell r="O4" t="str">
            <v>金额（元）</v>
          </cell>
          <cell r="P4" t="str">
            <v>金额（元）</v>
          </cell>
          <cell r="Q4" t="str">
            <v>金额（元）</v>
          </cell>
          <cell r="R4" t="str">
            <v>金额（元）</v>
          </cell>
        </row>
        <row r="5">
          <cell r="C5" t="str">
            <v>白石口</v>
          </cell>
          <cell r="D5" t="str">
            <v>贫困村</v>
          </cell>
          <cell r="E5">
            <v>420</v>
          </cell>
          <cell r="F5">
            <v>14610</v>
          </cell>
          <cell r="G5">
            <v>14570</v>
          </cell>
          <cell r="H5">
            <v>14570</v>
          </cell>
          <cell r="I5">
            <v>14570</v>
          </cell>
          <cell r="J5">
            <v>15850</v>
          </cell>
          <cell r="K5">
            <v>15850</v>
          </cell>
          <cell r="L5">
            <v>16470</v>
          </cell>
          <cell r="M5">
            <v>16270</v>
          </cell>
          <cell r="N5">
            <v>16270</v>
          </cell>
          <cell r="O5">
            <v>16270</v>
          </cell>
          <cell r="P5">
            <v>16270</v>
          </cell>
          <cell r="Q5">
            <v>19130</v>
          </cell>
          <cell r="R5">
            <v>22400</v>
          </cell>
          <cell r="S5">
            <v>213100</v>
          </cell>
        </row>
        <row r="6">
          <cell r="C6" t="str">
            <v>白石山</v>
          </cell>
          <cell r="D6" t="str">
            <v>贫困村</v>
          </cell>
          <cell r="E6">
            <v>300</v>
          </cell>
          <cell r="F6">
            <v>14260</v>
          </cell>
          <cell r="G6">
            <v>14220</v>
          </cell>
          <cell r="H6">
            <v>14180</v>
          </cell>
          <cell r="I6">
            <v>14180</v>
          </cell>
          <cell r="J6">
            <v>14180</v>
          </cell>
          <cell r="K6">
            <v>14030</v>
          </cell>
          <cell r="L6">
            <v>14030</v>
          </cell>
          <cell r="M6">
            <v>14030</v>
          </cell>
          <cell r="N6">
            <v>14030</v>
          </cell>
          <cell r="O6">
            <v>14030</v>
          </cell>
          <cell r="P6">
            <v>13710</v>
          </cell>
          <cell r="Q6">
            <v>15910</v>
          </cell>
          <cell r="R6">
            <v>19200</v>
          </cell>
          <cell r="S6">
            <v>189990</v>
          </cell>
        </row>
        <row r="7">
          <cell r="C7" t="str">
            <v>菜村岗</v>
          </cell>
          <cell r="D7" t="str">
            <v>贫困村</v>
          </cell>
          <cell r="E7">
            <v>300</v>
          </cell>
          <cell r="F7">
            <v>29430</v>
          </cell>
          <cell r="G7">
            <v>29430</v>
          </cell>
          <cell r="H7">
            <v>29430</v>
          </cell>
          <cell r="I7">
            <v>29430</v>
          </cell>
          <cell r="J7">
            <v>30120</v>
          </cell>
          <cell r="K7">
            <v>30400</v>
          </cell>
          <cell r="L7">
            <v>30360</v>
          </cell>
          <cell r="M7">
            <v>30320</v>
          </cell>
          <cell r="N7">
            <v>30320</v>
          </cell>
          <cell r="O7">
            <v>30320</v>
          </cell>
          <cell r="P7">
            <v>30320</v>
          </cell>
          <cell r="Q7">
            <v>35420</v>
          </cell>
          <cell r="R7">
            <v>40600</v>
          </cell>
          <cell r="S7">
            <v>405900</v>
          </cell>
        </row>
        <row r="8">
          <cell r="C8" t="str">
            <v>草厂</v>
          </cell>
          <cell r="D8" t="str">
            <v>贫困村</v>
          </cell>
          <cell r="E8">
            <v>483</v>
          </cell>
          <cell r="F8">
            <v>13780</v>
          </cell>
          <cell r="G8">
            <v>13780</v>
          </cell>
          <cell r="H8">
            <v>13730</v>
          </cell>
          <cell r="I8">
            <v>13730</v>
          </cell>
          <cell r="J8">
            <v>13730</v>
          </cell>
          <cell r="K8">
            <v>13730</v>
          </cell>
          <cell r="L8">
            <v>18420</v>
          </cell>
          <cell r="M8">
            <v>18420</v>
          </cell>
          <cell r="N8">
            <v>18420</v>
          </cell>
          <cell r="O8">
            <v>18420</v>
          </cell>
          <cell r="P8">
            <v>18420</v>
          </cell>
          <cell r="Q8">
            <v>21370</v>
          </cell>
          <cell r="R8">
            <v>21350</v>
          </cell>
          <cell r="S8">
            <v>217300</v>
          </cell>
        </row>
        <row r="9">
          <cell r="C9" t="str">
            <v>插箭岭</v>
          </cell>
          <cell r="D9" t="str">
            <v>非贫困村</v>
          </cell>
          <cell r="E9" t="str">
            <v>/</v>
          </cell>
          <cell r="F9">
            <v>2770</v>
          </cell>
          <cell r="G9">
            <v>2770</v>
          </cell>
          <cell r="H9">
            <v>2770</v>
          </cell>
          <cell r="I9">
            <v>2770</v>
          </cell>
          <cell r="J9">
            <v>2770</v>
          </cell>
          <cell r="K9">
            <v>2770</v>
          </cell>
          <cell r="L9">
            <v>2770</v>
          </cell>
          <cell r="M9">
            <v>2770</v>
          </cell>
          <cell r="N9">
            <v>2770</v>
          </cell>
          <cell r="O9">
            <v>2770</v>
          </cell>
          <cell r="P9">
            <v>2770</v>
          </cell>
          <cell r="Q9">
            <v>3370</v>
          </cell>
          <cell r="R9">
            <v>4800</v>
          </cell>
          <cell r="S9">
            <v>38640</v>
          </cell>
        </row>
        <row r="10">
          <cell r="C10" t="str">
            <v>大草滩</v>
          </cell>
          <cell r="D10" t="str">
            <v>贫困村</v>
          </cell>
          <cell r="E10">
            <v>420</v>
          </cell>
          <cell r="F10">
            <v>3520</v>
          </cell>
          <cell r="G10">
            <v>3520</v>
          </cell>
          <cell r="H10">
            <v>4100</v>
          </cell>
          <cell r="I10">
            <v>4100</v>
          </cell>
          <cell r="J10">
            <v>4100</v>
          </cell>
          <cell r="K10">
            <v>3900</v>
          </cell>
          <cell r="L10">
            <v>3700</v>
          </cell>
          <cell r="M10">
            <v>3700</v>
          </cell>
          <cell r="N10">
            <v>3660</v>
          </cell>
          <cell r="O10">
            <v>3660</v>
          </cell>
          <cell r="P10">
            <v>3660</v>
          </cell>
          <cell r="Q10">
            <v>4310</v>
          </cell>
          <cell r="R10">
            <v>5200</v>
          </cell>
          <cell r="S10">
            <v>51130</v>
          </cell>
        </row>
        <row r="11">
          <cell r="C11" t="str">
            <v>东龙虎</v>
          </cell>
          <cell r="D11" t="str">
            <v>贫困村</v>
          </cell>
          <cell r="E11">
            <v>420</v>
          </cell>
          <cell r="F11">
            <v>14520</v>
          </cell>
          <cell r="G11">
            <v>14520</v>
          </cell>
          <cell r="H11">
            <v>14520</v>
          </cell>
          <cell r="I11">
            <v>14520</v>
          </cell>
          <cell r="J11">
            <v>14200</v>
          </cell>
          <cell r="K11">
            <v>16840</v>
          </cell>
          <cell r="L11">
            <v>16800</v>
          </cell>
          <cell r="M11">
            <v>16800</v>
          </cell>
          <cell r="N11">
            <v>16800</v>
          </cell>
          <cell r="O11">
            <v>16550</v>
          </cell>
          <cell r="P11">
            <v>16310</v>
          </cell>
          <cell r="Q11">
            <v>19060</v>
          </cell>
          <cell r="R11">
            <v>19750</v>
          </cell>
          <cell r="S11">
            <v>211190</v>
          </cell>
        </row>
        <row r="12">
          <cell r="C12" t="str">
            <v>斗军湾</v>
          </cell>
          <cell r="D12" t="str">
            <v>贫困村</v>
          </cell>
          <cell r="E12">
            <v>420</v>
          </cell>
          <cell r="F12">
            <v>18070</v>
          </cell>
          <cell r="G12">
            <v>18070</v>
          </cell>
          <cell r="H12">
            <v>18750</v>
          </cell>
          <cell r="I12">
            <v>18750</v>
          </cell>
          <cell r="J12">
            <v>18750</v>
          </cell>
          <cell r="K12">
            <v>18760</v>
          </cell>
          <cell r="L12">
            <v>18760</v>
          </cell>
          <cell r="M12">
            <v>18720</v>
          </cell>
          <cell r="N12">
            <v>18640</v>
          </cell>
          <cell r="O12">
            <v>18680</v>
          </cell>
          <cell r="P12">
            <v>18680</v>
          </cell>
          <cell r="Q12">
            <v>21830</v>
          </cell>
          <cell r="R12">
            <v>25200</v>
          </cell>
          <cell r="S12">
            <v>251660</v>
          </cell>
        </row>
        <row r="13">
          <cell r="C13" t="str">
            <v>荆山口</v>
          </cell>
          <cell r="D13" t="str">
            <v>贫困村</v>
          </cell>
          <cell r="E13">
            <v>420</v>
          </cell>
          <cell r="F13">
            <v>16880</v>
          </cell>
          <cell r="G13">
            <v>16880</v>
          </cell>
          <cell r="H13">
            <v>16880</v>
          </cell>
          <cell r="I13">
            <v>16880</v>
          </cell>
          <cell r="J13">
            <v>16880</v>
          </cell>
          <cell r="K13">
            <v>16880</v>
          </cell>
          <cell r="L13">
            <v>17630</v>
          </cell>
          <cell r="M13">
            <v>17500</v>
          </cell>
          <cell r="N13">
            <v>17080</v>
          </cell>
          <cell r="O13">
            <v>17080</v>
          </cell>
          <cell r="P13">
            <v>17500</v>
          </cell>
          <cell r="Q13">
            <v>20300</v>
          </cell>
          <cell r="R13">
            <v>22000</v>
          </cell>
          <cell r="S13">
            <v>230370</v>
          </cell>
        </row>
        <row r="14">
          <cell r="C14" t="str">
            <v>灵吉</v>
          </cell>
          <cell r="D14" t="str">
            <v>非贫困村</v>
          </cell>
          <cell r="E14" t="str">
            <v>/</v>
          </cell>
          <cell r="F14">
            <v>5860</v>
          </cell>
          <cell r="G14">
            <v>6060</v>
          </cell>
          <cell r="H14">
            <v>6060</v>
          </cell>
          <cell r="I14">
            <v>6010</v>
          </cell>
          <cell r="J14">
            <v>6420</v>
          </cell>
          <cell r="K14">
            <v>6420</v>
          </cell>
          <cell r="L14">
            <v>6420</v>
          </cell>
          <cell r="M14">
            <v>6220</v>
          </cell>
          <cell r="N14">
            <v>6220</v>
          </cell>
          <cell r="O14">
            <v>6220</v>
          </cell>
          <cell r="P14">
            <v>6220</v>
          </cell>
          <cell r="Q14">
            <v>7470</v>
          </cell>
          <cell r="R14">
            <v>9950</v>
          </cell>
          <cell r="S14">
            <v>85550</v>
          </cell>
        </row>
        <row r="15">
          <cell r="C15" t="str">
            <v>南石盆</v>
          </cell>
          <cell r="D15" t="str">
            <v>贫困村</v>
          </cell>
          <cell r="E15">
            <v>392</v>
          </cell>
          <cell r="F15">
            <v>13750</v>
          </cell>
          <cell r="G15">
            <v>13750</v>
          </cell>
          <cell r="H15">
            <v>14740</v>
          </cell>
          <cell r="I15">
            <v>14740</v>
          </cell>
          <cell r="J15">
            <v>14740</v>
          </cell>
          <cell r="K15">
            <v>14740</v>
          </cell>
          <cell r="L15">
            <v>14740</v>
          </cell>
          <cell r="M15">
            <v>15040</v>
          </cell>
          <cell r="N15">
            <v>15040</v>
          </cell>
          <cell r="O15">
            <v>15040</v>
          </cell>
          <cell r="P15">
            <v>15040</v>
          </cell>
          <cell r="Q15">
            <v>17390</v>
          </cell>
          <cell r="R15">
            <v>18600</v>
          </cell>
          <cell r="S15">
            <v>197350</v>
          </cell>
        </row>
        <row r="16">
          <cell r="C16" t="str">
            <v>雀儿林</v>
          </cell>
          <cell r="D16" t="str">
            <v>贫困村</v>
          </cell>
          <cell r="E16">
            <v>329</v>
          </cell>
          <cell r="F16">
            <v>6670</v>
          </cell>
          <cell r="G16">
            <v>6670</v>
          </cell>
          <cell r="H16">
            <v>6670</v>
          </cell>
          <cell r="I16">
            <v>6670</v>
          </cell>
          <cell r="J16">
            <v>6670</v>
          </cell>
          <cell r="K16">
            <v>6670</v>
          </cell>
          <cell r="L16">
            <v>6670</v>
          </cell>
          <cell r="M16">
            <v>7050</v>
          </cell>
          <cell r="N16">
            <v>7050</v>
          </cell>
          <cell r="O16">
            <v>7050</v>
          </cell>
          <cell r="P16">
            <v>7050</v>
          </cell>
          <cell r="Q16">
            <v>8350</v>
          </cell>
          <cell r="R16">
            <v>10200</v>
          </cell>
          <cell r="S16">
            <v>93440</v>
          </cell>
        </row>
        <row r="17">
          <cell r="C17" t="str">
            <v>十八堰</v>
          </cell>
          <cell r="D17" t="str">
            <v>贫困村</v>
          </cell>
          <cell r="E17">
            <v>420</v>
          </cell>
          <cell r="F17">
            <v>7850</v>
          </cell>
          <cell r="G17">
            <v>7850</v>
          </cell>
          <cell r="H17">
            <v>8660</v>
          </cell>
          <cell r="I17">
            <v>8660</v>
          </cell>
          <cell r="J17">
            <v>8660</v>
          </cell>
          <cell r="K17">
            <v>8660</v>
          </cell>
          <cell r="L17">
            <v>8660</v>
          </cell>
          <cell r="M17">
            <v>8620</v>
          </cell>
          <cell r="N17">
            <v>10160</v>
          </cell>
          <cell r="O17">
            <v>10160</v>
          </cell>
          <cell r="P17">
            <v>10160</v>
          </cell>
          <cell r="Q17">
            <v>11960</v>
          </cell>
          <cell r="R17">
            <v>13400</v>
          </cell>
          <cell r="S17">
            <v>123460</v>
          </cell>
        </row>
        <row r="18">
          <cell r="C18" t="str">
            <v>石窝</v>
          </cell>
          <cell r="D18" t="str">
            <v>非贫困村</v>
          </cell>
          <cell r="E18" t="str">
            <v>/</v>
          </cell>
          <cell r="F18">
            <v>4970</v>
          </cell>
          <cell r="G18">
            <v>4970</v>
          </cell>
          <cell r="H18">
            <v>4970</v>
          </cell>
          <cell r="I18">
            <v>4970</v>
          </cell>
          <cell r="J18">
            <v>4920</v>
          </cell>
          <cell r="K18">
            <v>4920</v>
          </cell>
          <cell r="L18">
            <v>4880</v>
          </cell>
          <cell r="M18">
            <v>4680</v>
          </cell>
          <cell r="N18">
            <v>4680</v>
          </cell>
          <cell r="O18">
            <v>5130</v>
          </cell>
          <cell r="P18">
            <v>5130</v>
          </cell>
          <cell r="Q18">
            <v>6130</v>
          </cell>
          <cell r="R18">
            <v>7400</v>
          </cell>
          <cell r="S18">
            <v>67750</v>
          </cell>
        </row>
        <row r="19">
          <cell r="C19" t="str">
            <v>西龙虎</v>
          </cell>
          <cell r="D19" t="str">
            <v>贫困村</v>
          </cell>
          <cell r="E19">
            <v>420</v>
          </cell>
          <cell r="F19">
            <v>23190</v>
          </cell>
          <cell r="G19">
            <v>23190</v>
          </cell>
          <cell r="H19">
            <v>23190</v>
          </cell>
          <cell r="I19">
            <v>22990</v>
          </cell>
          <cell r="J19">
            <v>25080</v>
          </cell>
          <cell r="K19">
            <v>23525</v>
          </cell>
          <cell r="L19">
            <v>25870</v>
          </cell>
          <cell r="M19">
            <v>25830</v>
          </cell>
          <cell r="N19">
            <v>25630</v>
          </cell>
          <cell r="O19">
            <v>25590</v>
          </cell>
          <cell r="P19">
            <v>25590</v>
          </cell>
          <cell r="Q19">
            <v>30480</v>
          </cell>
          <cell r="R19">
            <v>36050</v>
          </cell>
          <cell r="S19">
            <v>336205</v>
          </cell>
        </row>
        <row r="20">
          <cell r="C20" t="str">
            <v>西庄铺</v>
          </cell>
          <cell r="D20" t="str">
            <v>非贫困村</v>
          </cell>
          <cell r="E20" t="str">
            <v>/</v>
          </cell>
          <cell r="F20">
            <v>6880</v>
          </cell>
          <cell r="G20">
            <v>6880</v>
          </cell>
          <cell r="H20">
            <v>6880</v>
          </cell>
          <cell r="I20">
            <v>6880</v>
          </cell>
          <cell r="J20">
            <v>9220</v>
          </cell>
          <cell r="K20">
            <v>9220</v>
          </cell>
          <cell r="L20">
            <v>8970</v>
          </cell>
          <cell r="M20">
            <v>8970</v>
          </cell>
          <cell r="N20">
            <v>8970</v>
          </cell>
          <cell r="O20">
            <v>8970</v>
          </cell>
          <cell r="P20">
            <v>9410</v>
          </cell>
          <cell r="Q20">
            <v>11160</v>
          </cell>
          <cell r="R20">
            <v>12950</v>
          </cell>
          <cell r="S20">
            <v>115360</v>
          </cell>
        </row>
        <row r="21">
          <cell r="C21" t="str">
            <v>香沟</v>
          </cell>
          <cell r="D21" t="str">
            <v>非贫困村</v>
          </cell>
          <cell r="E21" t="str">
            <v>/</v>
          </cell>
          <cell r="F21">
            <v>3720</v>
          </cell>
          <cell r="G21">
            <v>3720</v>
          </cell>
          <cell r="H21">
            <v>3720</v>
          </cell>
          <cell r="I21">
            <v>3680</v>
          </cell>
          <cell r="J21">
            <v>3680</v>
          </cell>
          <cell r="K21">
            <v>3680</v>
          </cell>
          <cell r="L21">
            <v>5740</v>
          </cell>
          <cell r="M21">
            <v>5740</v>
          </cell>
          <cell r="N21">
            <v>5740</v>
          </cell>
          <cell r="O21">
            <v>5740</v>
          </cell>
          <cell r="P21">
            <v>5440</v>
          </cell>
          <cell r="Q21">
            <v>6490</v>
          </cell>
          <cell r="R21">
            <v>7350</v>
          </cell>
          <cell r="S21">
            <v>64440</v>
          </cell>
        </row>
        <row r="22">
          <cell r="C22" t="str">
            <v>杨家川</v>
          </cell>
          <cell r="D22" t="str">
            <v>贫困村</v>
          </cell>
          <cell r="E22">
            <v>476</v>
          </cell>
          <cell r="F22">
            <v>17820</v>
          </cell>
          <cell r="G22">
            <v>17820</v>
          </cell>
          <cell r="H22">
            <v>17820</v>
          </cell>
          <cell r="I22">
            <v>18430</v>
          </cell>
          <cell r="J22">
            <v>18150</v>
          </cell>
          <cell r="K22">
            <v>18150</v>
          </cell>
          <cell r="L22">
            <v>18150</v>
          </cell>
          <cell r="M22">
            <v>18150</v>
          </cell>
          <cell r="N22">
            <v>18150</v>
          </cell>
          <cell r="O22">
            <v>17830</v>
          </cell>
          <cell r="P22">
            <v>18670</v>
          </cell>
          <cell r="Q22">
            <v>21420</v>
          </cell>
          <cell r="R22">
            <v>21350</v>
          </cell>
          <cell r="S22">
            <v>241910</v>
          </cell>
        </row>
        <row r="23">
          <cell r="C23" t="str">
            <v>寨子</v>
          </cell>
          <cell r="D23" t="str">
            <v>非贫困村</v>
          </cell>
          <cell r="E23" t="str">
            <v>/</v>
          </cell>
          <cell r="F23">
            <v>3750</v>
          </cell>
          <cell r="G23">
            <v>3750</v>
          </cell>
          <cell r="H23">
            <v>3750</v>
          </cell>
          <cell r="I23">
            <v>3750</v>
          </cell>
          <cell r="J23">
            <v>3750</v>
          </cell>
          <cell r="K23">
            <v>3750</v>
          </cell>
          <cell r="L23">
            <v>3750</v>
          </cell>
          <cell r="M23">
            <v>3750</v>
          </cell>
          <cell r="N23">
            <v>3750</v>
          </cell>
          <cell r="O23">
            <v>3750</v>
          </cell>
          <cell r="P23">
            <v>3750</v>
          </cell>
          <cell r="Q23">
            <v>4500</v>
          </cell>
          <cell r="R23">
            <v>6000</v>
          </cell>
          <cell r="S23">
            <v>51750</v>
          </cell>
        </row>
        <row r="24">
          <cell r="C24" t="str">
            <v>庄伙</v>
          </cell>
          <cell r="D24" t="str">
            <v>非贫困村</v>
          </cell>
          <cell r="E24" t="str">
            <v>/</v>
          </cell>
          <cell r="F24">
            <v>11060</v>
          </cell>
          <cell r="G24">
            <v>11060</v>
          </cell>
          <cell r="H24">
            <v>11060</v>
          </cell>
          <cell r="I24">
            <v>11060</v>
          </cell>
          <cell r="J24">
            <v>11010</v>
          </cell>
          <cell r="K24">
            <v>11010</v>
          </cell>
          <cell r="L24">
            <v>11010</v>
          </cell>
          <cell r="M24">
            <v>11210</v>
          </cell>
          <cell r="N24">
            <v>11210</v>
          </cell>
          <cell r="O24">
            <v>10970</v>
          </cell>
          <cell r="P24">
            <v>10970</v>
          </cell>
          <cell r="Q24">
            <v>12870</v>
          </cell>
          <cell r="R24">
            <v>15000</v>
          </cell>
          <cell r="S24">
            <v>149500</v>
          </cell>
        </row>
        <row r="25">
          <cell r="C25" t="str">
            <v>艾河</v>
          </cell>
          <cell r="D25" t="str">
            <v>贫困村</v>
          </cell>
          <cell r="E25">
            <v>420</v>
          </cell>
          <cell r="F25">
            <v>62140</v>
          </cell>
          <cell r="G25">
            <v>62190</v>
          </cell>
          <cell r="H25">
            <v>62150</v>
          </cell>
          <cell r="I25">
            <v>62280</v>
          </cell>
          <cell r="J25">
            <v>62470</v>
          </cell>
          <cell r="K25">
            <v>62150</v>
          </cell>
          <cell r="L25">
            <v>61910</v>
          </cell>
          <cell r="M25">
            <v>61950</v>
          </cell>
          <cell r="N25">
            <v>61820</v>
          </cell>
          <cell r="O25">
            <v>61620</v>
          </cell>
          <cell r="P25">
            <v>62420</v>
          </cell>
          <cell r="Q25">
            <v>72110</v>
          </cell>
          <cell r="R25">
            <v>75650</v>
          </cell>
          <cell r="S25">
            <v>830860</v>
          </cell>
        </row>
        <row r="26">
          <cell r="C26" t="str">
            <v>白绸</v>
          </cell>
          <cell r="D26" t="str">
            <v>贫困村</v>
          </cell>
          <cell r="E26">
            <v>441</v>
          </cell>
          <cell r="F26">
            <v>17850</v>
          </cell>
          <cell r="G26">
            <v>17600</v>
          </cell>
          <cell r="H26">
            <v>17600</v>
          </cell>
          <cell r="I26">
            <v>17600</v>
          </cell>
          <cell r="J26">
            <v>17600</v>
          </cell>
          <cell r="K26">
            <v>17600</v>
          </cell>
          <cell r="L26">
            <v>17600</v>
          </cell>
          <cell r="M26">
            <v>17600</v>
          </cell>
          <cell r="N26">
            <v>17400</v>
          </cell>
          <cell r="O26">
            <v>17400</v>
          </cell>
          <cell r="P26">
            <v>17160</v>
          </cell>
          <cell r="Q26">
            <v>20470</v>
          </cell>
          <cell r="R26">
            <v>27200</v>
          </cell>
          <cell r="S26">
            <v>240680</v>
          </cell>
        </row>
        <row r="27">
          <cell r="C27" t="str">
            <v>北上屯</v>
          </cell>
          <cell r="D27" t="str">
            <v>贫困村</v>
          </cell>
          <cell r="E27">
            <v>300</v>
          </cell>
          <cell r="F27">
            <v>12380</v>
          </cell>
          <cell r="G27">
            <v>12180</v>
          </cell>
          <cell r="H27">
            <v>13340</v>
          </cell>
          <cell r="I27">
            <v>13300</v>
          </cell>
          <cell r="J27">
            <v>13300</v>
          </cell>
          <cell r="K27">
            <v>13300</v>
          </cell>
          <cell r="L27">
            <v>13250</v>
          </cell>
          <cell r="M27">
            <v>13210</v>
          </cell>
          <cell r="N27">
            <v>12760</v>
          </cell>
          <cell r="O27">
            <v>12760</v>
          </cell>
          <cell r="P27">
            <v>12760</v>
          </cell>
          <cell r="Q27">
            <v>15310</v>
          </cell>
          <cell r="R27">
            <v>20400</v>
          </cell>
          <cell r="S27">
            <v>178250</v>
          </cell>
        </row>
        <row r="28">
          <cell r="C28" t="str">
            <v>北石佛</v>
          </cell>
          <cell r="D28" t="str">
            <v>贫困村</v>
          </cell>
          <cell r="E28">
            <v>476</v>
          </cell>
          <cell r="F28">
            <v>53220</v>
          </cell>
          <cell r="G28">
            <v>53180</v>
          </cell>
          <cell r="H28">
            <v>54240</v>
          </cell>
          <cell r="I28">
            <v>54250</v>
          </cell>
          <cell r="J28">
            <v>54080</v>
          </cell>
          <cell r="K28">
            <v>53630</v>
          </cell>
          <cell r="L28">
            <v>53300</v>
          </cell>
          <cell r="M28">
            <v>53360</v>
          </cell>
          <cell r="N28">
            <v>53360</v>
          </cell>
          <cell r="O28">
            <v>53770</v>
          </cell>
          <cell r="P28">
            <v>54690</v>
          </cell>
          <cell r="Q28">
            <v>64450</v>
          </cell>
          <cell r="R28">
            <v>76850</v>
          </cell>
          <cell r="S28">
            <v>732380</v>
          </cell>
        </row>
        <row r="29">
          <cell r="C29" t="str">
            <v>东石佛</v>
          </cell>
          <cell r="D29" t="str">
            <v>贫困村</v>
          </cell>
          <cell r="E29" t="str">
            <v>/</v>
          </cell>
          <cell r="F29">
            <v>2360</v>
          </cell>
          <cell r="G29">
            <v>2360</v>
          </cell>
          <cell r="H29">
            <v>2360</v>
          </cell>
          <cell r="I29">
            <v>2360</v>
          </cell>
          <cell r="J29">
            <v>2360</v>
          </cell>
          <cell r="K29">
            <v>2360</v>
          </cell>
          <cell r="L29">
            <v>2360</v>
          </cell>
          <cell r="M29">
            <v>2360</v>
          </cell>
          <cell r="N29">
            <v>2320</v>
          </cell>
          <cell r="O29">
            <v>2320</v>
          </cell>
          <cell r="P29">
            <v>2320</v>
          </cell>
          <cell r="Q29">
            <v>2770</v>
          </cell>
          <cell r="R29">
            <v>3600</v>
          </cell>
          <cell r="S29">
            <v>32210</v>
          </cell>
        </row>
        <row r="30">
          <cell r="C30" t="str">
            <v>红泉</v>
          </cell>
          <cell r="D30" t="str">
            <v>贫困村</v>
          </cell>
          <cell r="E30">
            <v>300</v>
          </cell>
          <cell r="F30">
            <v>41500</v>
          </cell>
          <cell r="G30">
            <v>40800</v>
          </cell>
          <cell r="H30">
            <v>40800</v>
          </cell>
          <cell r="I30">
            <v>40800</v>
          </cell>
          <cell r="J30">
            <v>40850</v>
          </cell>
          <cell r="K30">
            <v>40350</v>
          </cell>
          <cell r="L30">
            <v>41160</v>
          </cell>
          <cell r="M30">
            <v>40920</v>
          </cell>
          <cell r="N30">
            <v>40920</v>
          </cell>
          <cell r="O30">
            <v>40920</v>
          </cell>
          <cell r="P30">
            <v>40920</v>
          </cell>
          <cell r="Q30">
            <v>47730</v>
          </cell>
          <cell r="R30">
            <v>54200</v>
          </cell>
          <cell r="S30">
            <v>551870</v>
          </cell>
        </row>
        <row r="31">
          <cell r="C31" t="str">
            <v>冀家会</v>
          </cell>
          <cell r="D31" t="str">
            <v>非贫困村</v>
          </cell>
          <cell r="E31" t="str">
            <v>/</v>
          </cell>
          <cell r="F31">
            <v>5390</v>
          </cell>
          <cell r="G31">
            <v>5390</v>
          </cell>
          <cell r="H31">
            <v>5390</v>
          </cell>
          <cell r="I31">
            <v>5390</v>
          </cell>
          <cell r="J31">
            <v>5390</v>
          </cell>
          <cell r="K31">
            <v>5390</v>
          </cell>
          <cell r="L31">
            <v>5640</v>
          </cell>
          <cell r="M31">
            <v>5640</v>
          </cell>
          <cell r="N31">
            <v>5600</v>
          </cell>
          <cell r="O31">
            <v>5600</v>
          </cell>
          <cell r="P31">
            <v>5600</v>
          </cell>
          <cell r="Q31">
            <v>6600</v>
          </cell>
          <cell r="R31">
            <v>7850</v>
          </cell>
          <cell r="S31">
            <v>74870</v>
          </cell>
        </row>
        <row r="32">
          <cell r="C32" t="str">
            <v>刘家嘴</v>
          </cell>
          <cell r="D32" t="str">
            <v>贫困村</v>
          </cell>
          <cell r="E32">
            <v>300</v>
          </cell>
          <cell r="F32">
            <v>12220</v>
          </cell>
          <cell r="G32">
            <v>12220</v>
          </cell>
          <cell r="H32">
            <v>12220</v>
          </cell>
          <cell r="I32">
            <v>12220</v>
          </cell>
          <cell r="J32">
            <v>12400</v>
          </cell>
          <cell r="K32">
            <v>12400</v>
          </cell>
          <cell r="L32">
            <v>12360</v>
          </cell>
          <cell r="M32">
            <v>12360</v>
          </cell>
          <cell r="N32">
            <v>12360</v>
          </cell>
          <cell r="O32">
            <v>12320</v>
          </cell>
          <cell r="P32">
            <v>12360</v>
          </cell>
          <cell r="Q32">
            <v>15050</v>
          </cell>
          <cell r="R32">
            <v>18000</v>
          </cell>
          <cell r="S32">
            <v>168490</v>
          </cell>
        </row>
        <row r="33">
          <cell r="C33" t="str">
            <v>马庄</v>
          </cell>
          <cell r="D33" t="str">
            <v>贫困村</v>
          </cell>
          <cell r="E33">
            <v>300</v>
          </cell>
          <cell r="F33">
            <v>14230</v>
          </cell>
          <cell r="G33">
            <v>14130</v>
          </cell>
          <cell r="H33">
            <v>14760</v>
          </cell>
          <cell r="I33">
            <v>14760</v>
          </cell>
          <cell r="J33">
            <v>14760</v>
          </cell>
          <cell r="K33">
            <v>14560</v>
          </cell>
          <cell r="L33">
            <v>14560</v>
          </cell>
          <cell r="M33">
            <v>14360</v>
          </cell>
          <cell r="N33">
            <v>14360</v>
          </cell>
          <cell r="O33">
            <v>14420</v>
          </cell>
          <cell r="P33">
            <v>14420</v>
          </cell>
          <cell r="Q33">
            <v>16730</v>
          </cell>
          <cell r="R33">
            <v>18800</v>
          </cell>
          <cell r="S33">
            <v>194850</v>
          </cell>
        </row>
        <row r="34">
          <cell r="C34" t="str">
            <v>南上屯</v>
          </cell>
          <cell r="D34" t="str">
            <v>贫困村</v>
          </cell>
          <cell r="E34">
            <v>420</v>
          </cell>
          <cell r="F34">
            <v>59770</v>
          </cell>
          <cell r="G34">
            <v>59030</v>
          </cell>
          <cell r="H34">
            <v>58710</v>
          </cell>
          <cell r="I34">
            <v>58390</v>
          </cell>
          <cell r="J34">
            <v>58100</v>
          </cell>
          <cell r="K34">
            <v>58100</v>
          </cell>
          <cell r="L34">
            <v>57900</v>
          </cell>
          <cell r="M34">
            <v>57530</v>
          </cell>
          <cell r="N34">
            <v>57660</v>
          </cell>
          <cell r="O34">
            <v>57660</v>
          </cell>
          <cell r="P34">
            <v>57570</v>
          </cell>
          <cell r="Q34">
            <v>68790</v>
          </cell>
          <cell r="R34">
            <v>92150</v>
          </cell>
          <cell r="S34">
            <v>801360</v>
          </cell>
        </row>
        <row r="35">
          <cell r="C35" t="str">
            <v>南石佛</v>
          </cell>
          <cell r="D35" t="str">
            <v>非贫困村</v>
          </cell>
          <cell r="E35" t="str">
            <v>/</v>
          </cell>
          <cell r="F35">
            <v>8760</v>
          </cell>
          <cell r="G35">
            <v>8610</v>
          </cell>
          <cell r="H35">
            <v>8610</v>
          </cell>
          <cell r="I35">
            <v>8360</v>
          </cell>
          <cell r="J35">
            <v>8320</v>
          </cell>
          <cell r="K35">
            <v>8320</v>
          </cell>
          <cell r="L35">
            <v>8280</v>
          </cell>
          <cell r="M35">
            <v>8280</v>
          </cell>
          <cell r="N35">
            <v>8280</v>
          </cell>
          <cell r="O35">
            <v>8280</v>
          </cell>
          <cell r="P35">
            <v>8280</v>
          </cell>
          <cell r="Q35">
            <v>9930</v>
          </cell>
          <cell r="R35">
            <v>13200</v>
          </cell>
          <cell r="S35">
            <v>115510</v>
          </cell>
        </row>
        <row r="36">
          <cell r="C36" t="str">
            <v>牌坊</v>
          </cell>
          <cell r="D36" t="str">
            <v>贫困村</v>
          </cell>
          <cell r="E36">
            <v>420</v>
          </cell>
          <cell r="F36">
            <v>26200</v>
          </cell>
          <cell r="G36">
            <v>26100</v>
          </cell>
          <cell r="H36">
            <v>18350</v>
          </cell>
          <cell r="I36">
            <v>20960</v>
          </cell>
          <cell r="J36">
            <v>21510</v>
          </cell>
          <cell r="K36">
            <v>22630</v>
          </cell>
          <cell r="L36">
            <v>22590</v>
          </cell>
          <cell r="M36">
            <v>22590</v>
          </cell>
          <cell r="N36">
            <v>22390</v>
          </cell>
          <cell r="O36">
            <v>22390</v>
          </cell>
          <cell r="P36">
            <v>22680</v>
          </cell>
          <cell r="Q36">
            <v>26390</v>
          </cell>
          <cell r="R36">
            <v>30400</v>
          </cell>
          <cell r="S36">
            <v>305180</v>
          </cell>
        </row>
        <row r="37">
          <cell r="C37" t="str">
            <v>石道沟</v>
          </cell>
          <cell r="D37" t="str">
            <v>贫困村</v>
          </cell>
          <cell r="E37">
            <v>420</v>
          </cell>
          <cell r="F37">
            <v>55270</v>
          </cell>
          <cell r="G37">
            <v>54870</v>
          </cell>
          <cell r="H37">
            <v>54870</v>
          </cell>
          <cell r="I37">
            <v>54870</v>
          </cell>
          <cell r="J37">
            <v>54870</v>
          </cell>
          <cell r="K37">
            <v>54870</v>
          </cell>
          <cell r="L37">
            <v>54870</v>
          </cell>
          <cell r="M37">
            <v>54330</v>
          </cell>
          <cell r="N37">
            <v>54130</v>
          </cell>
          <cell r="O37">
            <v>54090</v>
          </cell>
          <cell r="P37">
            <v>54090</v>
          </cell>
          <cell r="Q37">
            <v>62690</v>
          </cell>
          <cell r="R37">
            <v>68800</v>
          </cell>
          <cell r="S37">
            <v>732620</v>
          </cell>
        </row>
        <row r="38">
          <cell r="C38" t="str">
            <v>西道沟</v>
          </cell>
          <cell r="D38" t="str">
            <v>非贫困村</v>
          </cell>
          <cell r="E38" t="str">
            <v>/</v>
          </cell>
          <cell r="F38">
            <v>15860</v>
          </cell>
          <cell r="G38">
            <v>16060</v>
          </cell>
          <cell r="H38">
            <v>16060</v>
          </cell>
          <cell r="I38">
            <v>16060</v>
          </cell>
          <cell r="J38">
            <v>16060</v>
          </cell>
          <cell r="K38">
            <v>16060</v>
          </cell>
          <cell r="L38">
            <v>16060</v>
          </cell>
          <cell r="M38">
            <v>16060</v>
          </cell>
          <cell r="N38">
            <v>16060</v>
          </cell>
          <cell r="O38">
            <v>16060</v>
          </cell>
          <cell r="P38">
            <v>16060</v>
          </cell>
          <cell r="Q38">
            <v>19250</v>
          </cell>
          <cell r="R38">
            <v>23200</v>
          </cell>
          <cell r="S38">
            <v>218910</v>
          </cell>
        </row>
        <row r="39">
          <cell r="C39" t="str">
            <v>张家峪</v>
          </cell>
          <cell r="D39" t="str">
            <v>贫困村</v>
          </cell>
          <cell r="E39">
            <v>420</v>
          </cell>
          <cell r="F39">
            <v>23870</v>
          </cell>
          <cell r="G39">
            <v>23470</v>
          </cell>
          <cell r="H39">
            <v>23470</v>
          </cell>
          <cell r="I39">
            <v>23530</v>
          </cell>
          <cell r="J39">
            <v>23120</v>
          </cell>
          <cell r="K39">
            <v>23120</v>
          </cell>
          <cell r="L39">
            <v>23260</v>
          </cell>
          <cell r="M39">
            <v>23260</v>
          </cell>
          <cell r="N39">
            <v>23260</v>
          </cell>
          <cell r="O39">
            <v>23300</v>
          </cell>
          <cell r="P39">
            <v>23310</v>
          </cell>
          <cell r="Q39">
            <v>27310</v>
          </cell>
          <cell r="R39">
            <v>31650</v>
          </cell>
          <cell r="S39">
            <v>315930</v>
          </cell>
        </row>
        <row r="40">
          <cell r="C40" t="str">
            <v>赵家井</v>
          </cell>
          <cell r="D40" t="str">
            <v>贫困村</v>
          </cell>
          <cell r="E40">
            <v>420</v>
          </cell>
          <cell r="F40">
            <v>4100</v>
          </cell>
          <cell r="G40">
            <v>4100</v>
          </cell>
          <cell r="H40">
            <v>4100</v>
          </cell>
          <cell r="I40">
            <v>4100</v>
          </cell>
          <cell r="J40">
            <v>4100</v>
          </cell>
          <cell r="K40">
            <v>4100</v>
          </cell>
          <cell r="L40">
            <v>4100</v>
          </cell>
          <cell r="M40">
            <v>4110</v>
          </cell>
          <cell r="N40">
            <v>4110</v>
          </cell>
          <cell r="O40">
            <v>4110</v>
          </cell>
          <cell r="P40">
            <v>4110</v>
          </cell>
          <cell r="Q40">
            <v>5060</v>
          </cell>
          <cell r="R40">
            <v>7600</v>
          </cell>
          <cell r="S40">
            <v>57800</v>
          </cell>
        </row>
        <row r="41">
          <cell r="C41" t="str">
            <v>后泉坊</v>
          </cell>
          <cell r="D41" t="str">
            <v>非贫困村</v>
          </cell>
          <cell r="E41" t="str">
            <v>/</v>
          </cell>
          <cell r="F41">
            <v>850</v>
          </cell>
          <cell r="G41">
            <v>850</v>
          </cell>
          <cell r="H41">
            <v>850</v>
          </cell>
          <cell r="I41">
            <v>850</v>
          </cell>
          <cell r="J41">
            <v>1230</v>
          </cell>
          <cell r="K41">
            <v>1230</v>
          </cell>
          <cell r="L41">
            <v>1230</v>
          </cell>
          <cell r="M41">
            <v>1230</v>
          </cell>
          <cell r="N41">
            <v>1230</v>
          </cell>
          <cell r="O41">
            <v>1230</v>
          </cell>
          <cell r="P41">
            <v>1230</v>
          </cell>
          <cell r="Q41">
            <v>1480</v>
          </cell>
          <cell r="R41">
            <v>1950</v>
          </cell>
          <cell r="S41">
            <v>15440</v>
          </cell>
        </row>
        <row r="42">
          <cell r="C42" t="str">
            <v>麻园</v>
          </cell>
          <cell r="D42" t="str">
            <v>非贫困村</v>
          </cell>
          <cell r="E42" t="str">
            <v>/</v>
          </cell>
          <cell r="F42">
            <v>640</v>
          </cell>
          <cell r="G42">
            <v>640</v>
          </cell>
          <cell r="H42">
            <v>640</v>
          </cell>
          <cell r="I42">
            <v>640</v>
          </cell>
          <cell r="J42">
            <v>980</v>
          </cell>
          <cell r="K42">
            <v>980</v>
          </cell>
          <cell r="L42">
            <v>980</v>
          </cell>
          <cell r="M42">
            <v>980</v>
          </cell>
          <cell r="N42">
            <v>980</v>
          </cell>
          <cell r="O42">
            <v>980</v>
          </cell>
          <cell r="P42">
            <v>980</v>
          </cell>
          <cell r="Q42">
            <v>1180</v>
          </cell>
          <cell r="R42">
            <v>1550</v>
          </cell>
          <cell r="S42">
            <v>12150</v>
          </cell>
        </row>
        <row r="43">
          <cell r="C43" t="str">
            <v>前泉坊</v>
          </cell>
          <cell r="D43" t="str">
            <v>非贫困村</v>
          </cell>
          <cell r="E43" t="str">
            <v>/</v>
          </cell>
          <cell r="F43">
            <v>1580</v>
          </cell>
          <cell r="G43">
            <v>1580</v>
          </cell>
          <cell r="H43">
            <v>1580</v>
          </cell>
          <cell r="I43">
            <v>1580</v>
          </cell>
          <cell r="J43">
            <v>1580</v>
          </cell>
          <cell r="K43">
            <v>1960</v>
          </cell>
          <cell r="L43">
            <v>1960</v>
          </cell>
          <cell r="M43">
            <v>1960</v>
          </cell>
          <cell r="N43">
            <v>1960</v>
          </cell>
          <cell r="O43">
            <v>1960</v>
          </cell>
          <cell r="P43">
            <v>1960</v>
          </cell>
          <cell r="Q43">
            <v>2310</v>
          </cell>
          <cell r="R43">
            <v>2700</v>
          </cell>
          <cell r="S43">
            <v>24670</v>
          </cell>
        </row>
        <row r="44">
          <cell r="C44" t="str">
            <v>石李湾</v>
          </cell>
          <cell r="D44" t="str">
            <v>非贫困村</v>
          </cell>
          <cell r="E44" t="str">
            <v>/</v>
          </cell>
          <cell r="F44">
            <v>1230</v>
          </cell>
          <cell r="G44">
            <v>1230</v>
          </cell>
          <cell r="H44">
            <v>1230</v>
          </cell>
          <cell r="I44">
            <v>1230</v>
          </cell>
          <cell r="J44">
            <v>1570</v>
          </cell>
          <cell r="K44">
            <v>1570</v>
          </cell>
          <cell r="L44">
            <v>1570</v>
          </cell>
          <cell r="M44">
            <v>1570</v>
          </cell>
          <cell r="N44">
            <v>2250</v>
          </cell>
          <cell r="O44">
            <v>2250</v>
          </cell>
          <cell r="P44">
            <v>2250</v>
          </cell>
          <cell r="Q44">
            <v>2450</v>
          </cell>
          <cell r="R44">
            <v>2800</v>
          </cell>
          <cell r="S44">
            <v>23200</v>
          </cell>
        </row>
        <row r="45">
          <cell r="C45" t="str">
            <v>杜村</v>
          </cell>
          <cell r="D45" t="str">
            <v>非贫困村</v>
          </cell>
          <cell r="E45" t="str">
            <v>/</v>
          </cell>
          <cell r="F45">
            <v>9520</v>
          </cell>
          <cell r="G45">
            <v>9320</v>
          </cell>
          <cell r="H45">
            <v>9120</v>
          </cell>
          <cell r="I45">
            <v>9080</v>
          </cell>
          <cell r="J45">
            <v>9940</v>
          </cell>
          <cell r="K45">
            <v>9940</v>
          </cell>
          <cell r="L45">
            <v>9940</v>
          </cell>
          <cell r="M45">
            <v>9940</v>
          </cell>
          <cell r="N45">
            <v>9980</v>
          </cell>
          <cell r="O45">
            <v>9780</v>
          </cell>
          <cell r="P45">
            <v>9740</v>
          </cell>
          <cell r="Q45">
            <v>11490</v>
          </cell>
          <cell r="R45">
            <v>14150</v>
          </cell>
          <cell r="S45">
            <v>131940</v>
          </cell>
        </row>
        <row r="46">
          <cell r="C46" t="str">
            <v>西神山</v>
          </cell>
          <cell r="D46" t="str">
            <v>非贫困村</v>
          </cell>
          <cell r="E46" t="str">
            <v>/</v>
          </cell>
          <cell r="F46">
            <v>4080</v>
          </cell>
          <cell r="G46">
            <v>4080</v>
          </cell>
          <cell r="H46">
            <v>4080</v>
          </cell>
          <cell r="I46">
            <v>4080</v>
          </cell>
          <cell r="J46">
            <v>4080</v>
          </cell>
          <cell r="K46">
            <v>4080</v>
          </cell>
          <cell r="L46">
            <v>4080</v>
          </cell>
          <cell r="M46">
            <v>4080</v>
          </cell>
          <cell r="N46">
            <v>4080</v>
          </cell>
          <cell r="O46">
            <v>4080</v>
          </cell>
          <cell r="P46">
            <v>4080</v>
          </cell>
          <cell r="Q46">
            <v>4880</v>
          </cell>
          <cell r="R46">
            <v>6400</v>
          </cell>
          <cell r="S46">
            <v>56160</v>
          </cell>
        </row>
        <row r="47">
          <cell r="C47" t="str">
            <v>北台</v>
          </cell>
          <cell r="D47" t="str">
            <v>贫困村</v>
          </cell>
          <cell r="E47">
            <v>420</v>
          </cell>
          <cell r="F47">
            <v>9100</v>
          </cell>
          <cell r="G47">
            <v>9100</v>
          </cell>
          <cell r="H47">
            <v>9100</v>
          </cell>
          <cell r="I47">
            <v>9100</v>
          </cell>
          <cell r="J47">
            <v>9100</v>
          </cell>
          <cell r="K47">
            <v>9100</v>
          </cell>
          <cell r="L47">
            <v>9100</v>
          </cell>
          <cell r="M47">
            <v>9100</v>
          </cell>
          <cell r="N47">
            <v>9100</v>
          </cell>
          <cell r="O47">
            <v>9100</v>
          </cell>
          <cell r="P47">
            <v>9100</v>
          </cell>
          <cell r="Q47">
            <v>10510</v>
          </cell>
          <cell r="R47">
            <v>11600</v>
          </cell>
          <cell r="S47">
            <v>122210</v>
          </cell>
        </row>
        <row r="48">
          <cell r="C48" t="str">
            <v>北屯</v>
          </cell>
          <cell r="D48" t="str">
            <v>非贫困村</v>
          </cell>
          <cell r="E48" t="str">
            <v>/</v>
          </cell>
          <cell r="F48">
            <v>7170</v>
          </cell>
          <cell r="G48">
            <v>7170</v>
          </cell>
          <cell r="H48">
            <v>7170</v>
          </cell>
          <cell r="I48">
            <v>7170</v>
          </cell>
          <cell r="J48">
            <v>7170</v>
          </cell>
          <cell r="K48">
            <v>7170</v>
          </cell>
          <cell r="L48">
            <v>7170</v>
          </cell>
          <cell r="M48">
            <v>7410</v>
          </cell>
          <cell r="N48">
            <v>7410</v>
          </cell>
          <cell r="O48">
            <v>7410</v>
          </cell>
          <cell r="P48">
            <v>7410</v>
          </cell>
          <cell r="Q48">
            <v>8810</v>
          </cell>
          <cell r="R48">
            <v>11000</v>
          </cell>
          <cell r="S48">
            <v>99640</v>
          </cell>
        </row>
        <row r="49">
          <cell r="C49" t="str">
            <v>东神山</v>
          </cell>
          <cell r="D49" t="str">
            <v>非贫困村</v>
          </cell>
          <cell r="E49" t="str">
            <v>/</v>
          </cell>
          <cell r="F49">
            <v>3020</v>
          </cell>
          <cell r="G49">
            <v>3020</v>
          </cell>
          <cell r="H49">
            <v>3020</v>
          </cell>
          <cell r="I49">
            <v>3300</v>
          </cell>
          <cell r="J49">
            <v>3500</v>
          </cell>
          <cell r="K49">
            <v>3500</v>
          </cell>
          <cell r="L49">
            <v>3500</v>
          </cell>
          <cell r="M49">
            <v>3500</v>
          </cell>
          <cell r="N49">
            <v>3500</v>
          </cell>
          <cell r="O49">
            <v>3500</v>
          </cell>
          <cell r="P49">
            <v>3500</v>
          </cell>
          <cell r="Q49">
            <v>4100</v>
          </cell>
          <cell r="R49">
            <v>4750</v>
          </cell>
          <cell r="S49">
            <v>45710</v>
          </cell>
        </row>
        <row r="50">
          <cell r="C50" t="str">
            <v>二道河</v>
          </cell>
          <cell r="D50" t="str">
            <v>非贫困村</v>
          </cell>
          <cell r="E50" t="str">
            <v>/</v>
          </cell>
          <cell r="F50">
            <v>9970</v>
          </cell>
          <cell r="G50">
            <v>9970</v>
          </cell>
          <cell r="H50">
            <v>9970</v>
          </cell>
          <cell r="I50">
            <v>9970</v>
          </cell>
          <cell r="J50">
            <v>10350</v>
          </cell>
          <cell r="K50">
            <v>10350</v>
          </cell>
          <cell r="L50">
            <v>10350</v>
          </cell>
          <cell r="M50">
            <v>10350</v>
          </cell>
          <cell r="N50">
            <v>10350</v>
          </cell>
          <cell r="O50">
            <v>10350</v>
          </cell>
          <cell r="P50">
            <v>10350</v>
          </cell>
          <cell r="Q50">
            <v>11960</v>
          </cell>
          <cell r="R50">
            <v>13150</v>
          </cell>
          <cell r="S50">
            <v>137440</v>
          </cell>
        </row>
        <row r="51">
          <cell r="C51" t="str">
            <v>丰乐</v>
          </cell>
          <cell r="D51" t="str">
            <v>非贫困村</v>
          </cell>
          <cell r="E51" t="str">
            <v>/</v>
          </cell>
          <cell r="F51">
            <v>14510</v>
          </cell>
          <cell r="G51">
            <v>14510</v>
          </cell>
          <cell r="H51">
            <v>14810</v>
          </cell>
          <cell r="I51">
            <v>14850</v>
          </cell>
          <cell r="J51">
            <v>16060</v>
          </cell>
          <cell r="K51">
            <v>16160</v>
          </cell>
          <cell r="L51">
            <v>17640</v>
          </cell>
          <cell r="M51">
            <v>17640</v>
          </cell>
          <cell r="N51">
            <v>17440</v>
          </cell>
          <cell r="O51">
            <v>17440</v>
          </cell>
          <cell r="P51">
            <v>17460</v>
          </cell>
          <cell r="Q51">
            <v>20560</v>
          </cell>
          <cell r="R51">
            <v>24100</v>
          </cell>
          <cell r="S51">
            <v>223180</v>
          </cell>
        </row>
        <row r="52">
          <cell r="C52" t="str">
            <v>冯村</v>
          </cell>
          <cell r="D52" t="str">
            <v>贫困村</v>
          </cell>
          <cell r="E52">
            <v>300</v>
          </cell>
          <cell r="F52">
            <v>1320</v>
          </cell>
          <cell r="G52">
            <v>1320</v>
          </cell>
          <cell r="H52">
            <v>1740</v>
          </cell>
          <cell r="I52">
            <v>1740</v>
          </cell>
          <cell r="J52">
            <v>1900</v>
          </cell>
          <cell r="K52">
            <v>1900</v>
          </cell>
          <cell r="L52">
            <v>1900</v>
          </cell>
          <cell r="M52">
            <v>1900</v>
          </cell>
          <cell r="N52">
            <v>1900</v>
          </cell>
          <cell r="O52">
            <v>1900</v>
          </cell>
          <cell r="P52">
            <v>1900</v>
          </cell>
          <cell r="Q52">
            <v>1900</v>
          </cell>
          <cell r="R52">
            <v>2750</v>
          </cell>
          <cell r="S52">
            <v>24070</v>
          </cell>
        </row>
        <row r="53">
          <cell r="C53" t="str">
            <v>曲村</v>
          </cell>
          <cell r="D53" t="str">
            <v>非贫困村</v>
          </cell>
          <cell r="E53" t="str">
            <v>/</v>
          </cell>
          <cell r="F53">
            <v>6980</v>
          </cell>
          <cell r="G53">
            <v>6980</v>
          </cell>
          <cell r="H53">
            <v>6980</v>
          </cell>
          <cell r="I53">
            <v>6980</v>
          </cell>
          <cell r="J53">
            <v>8280</v>
          </cell>
          <cell r="K53">
            <v>8280</v>
          </cell>
          <cell r="L53">
            <v>9190</v>
          </cell>
          <cell r="M53">
            <v>9190</v>
          </cell>
          <cell r="N53">
            <v>9190</v>
          </cell>
          <cell r="O53">
            <v>9190</v>
          </cell>
          <cell r="P53">
            <v>9190</v>
          </cell>
          <cell r="Q53">
            <v>10540</v>
          </cell>
          <cell r="R53">
            <v>10950</v>
          </cell>
          <cell r="S53">
            <v>111920</v>
          </cell>
        </row>
        <row r="54">
          <cell r="C54" t="str">
            <v>三甲</v>
          </cell>
          <cell r="D54" t="str">
            <v>非贫困村</v>
          </cell>
          <cell r="E54" t="str">
            <v>/</v>
          </cell>
          <cell r="F54">
            <v>30270</v>
          </cell>
          <cell r="G54">
            <v>30270</v>
          </cell>
          <cell r="H54">
            <v>30270</v>
          </cell>
          <cell r="I54">
            <v>30070</v>
          </cell>
          <cell r="J54">
            <v>31730</v>
          </cell>
          <cell r="K54">
            <v>31490</v>
          </cell>
          <cell r="L54">
            <v>31490</v>
          </cell>
          <cell r="M54">
            <v>31450</v>
          </cell>
          <cell r="N54">
            <v>32310</v>
          </cell>
          <cell r="O54">
            <v>32310</v>
          </cell>
          <cell r="P54">
            <v>32310</v>
          </cell>
          <cell r="Q54">
            <v>38360</v>
          </cell>
          <cell r="R54">
            <v>45450</v>
          </cell>
          <cell r="S54">
            <v>427780</v>
          </cell>
        </row>
        <row r="55">
          <cell r="C55" t="str">
            <v>石门</v>
          </cell>
          <cell r="D55" t="str">
            <v>非贫困村</v>
          </cell>
          <cell r="E55" t="str">
            <v>/</v>
          </cell>
          <cell r="F55">
            <v>2160</v>
          </cell>
          <cell r="G55">
            <v>2160</v>
          </cell>
          <cell r="H55">
            <v>2160</v>
          </cell>
          <cell r="I55">
            <v>2160</v>
          </cell>
          <cell r="J55">
            <v>2160</v>
          </cell>
          <cell r="K55">
            <v>2160</v>
          </cell>
          <cell r="L55">
            <v>2160</v>
          </cell>
          <cell r="M55">
            <v>2160</v>
          </cell>
          <cell r="N55">
            <v>2160</v>
          </cell>
          <cell r="O55">
            <v>2160</v>
          </cell>
          <cell r="P55">
            <v>2160</v>
          </cell>
          <cell r="Q55">
            <v>2470</v>
          </cell>
          <cell r="R55">
            <v>2800</v>
          </cell>
          <cell r="S55">
            <v>29030</v>
          </cell>
        </row>
        <row r="56">
          <cell r="C56" t="str">
            <v>王家湾</v>
          </cell>
          <cell r="D56" t="str">
            <v>非贫困村</v>
          </cell>
          <cell r="E56" t="str">
            <v>/</v>
          </cell>
          <cell r="F56">
            <v>7600</v>
          </cell>
          <cell r="G56">
            <v>7600</v>
          </cell>
          <cell r="H56">
            <v>7650</v>
          </cell>
          <cell r="I56">
            <v>7650</v>
          </cell>
          <cell r="J56">
            <v>8090</v>
          </cell>
          <cell r="K56">
            <v>8090</v>
          </cell>
          <cell r="L56">
            <v>8090</v>
          </cell>
          <cell r="M56">
            <v>9030</v>
          </cell>
          <cell r="N56">
            <v>9030</v>
          </cell>
          <cell r="O56">
            <v>9030</v>
          </cell>
          <cell r="P56">
            <v>8990</v>
          </cell>
          <cell r="Q56">
            <v>10440</v>
          </cell>
          <cell r="R56">
            <v>11100</v>
          </cell>
          <cell r="S56">
            <v>112390</v>
          </cell>
        </row>
        <row r="57">
          <cell r="C57" t="str">
            <v>甲村</v>
          </cell>
          <cell r="D57" t="str">
            <v>非贫困村</v>
          </cell>
          <cell r="E57" t="str">
            <v>/</v>
          </cell>
          <cell r="F57">
            <v>16620</v>
          </cell>
          <cell r="G57">
            <v>16580</v>
          </cell>
          <cell r="H57">
            <v>16580</v>
          </cell>
          <cell r="I57">
            <v>16960</v>
          </cell>
          <cell r="J57">
            <v>17300</v>
          </cell>
          <cell r="K57">
            <v>17050</v>
          </cell>
          <cell r="L57">
            <v>17050</v>
          </cell>
          <cell r="M57">
            <v>17330</v>
          </cell>
          <cell r="N57">
            <v>17330</v>
          </cell>
          <cell r="O57">
            <v>17570</v>
          </cell>
          <cell r="P57">
            <v>17530</v>
          </cell>
          <cell r="Q57">
            <v>20330</v>
          </cell>
          <cell r="R57">
            <v>21950</v>
          </cell>
          <cell r="S57">
            <v>230180</v>
          </cell>
        </row>
        <row r="58">
          <cell r="C58" t="str">
            <v>联合关</v>
          </cell>
          <cell r="D58" t="str">
            <v>非贫困村</v>
          </cell>
        </row>
        <row r="58">
          <cell r="F58">
            <v>740</v>
          </cell>
          <cell r="G58">
            <v>740</v>
          </cell>
          <cell r="H58">
            <v>740</v>
          </cell>
          <cell r="I58">
            <v>1000</v>
          </cell>
          <cell r="J58">
            <v>1000</v>
          </cell>
          <cell r="K58">
            <v>1000</v>
          </cell>
          <cell r="L58">
            <v>1000</v>
          </cell>
          <cell r="M58">
            <v>1000</v>
          </cell>
          <cell r="N58">
            <v>1000</v>
          </cell>
          <cell r="O58">
            <v>1000</v>
          </cell>
          <cell r="P58">
            <v>1000</v>
          </cell>
          <cell r="Q58">
            <v>1150</v>
          </cell>
          <cell r="R58">
            <v>1200</v>
          </cell>
          <cell r="S58">
            <v>12570</v>
          </cell>
        </row>
        <row r="59">
          <cell r="C59" t="str">
            <v>北韩村</v>
          </cell>
          <cell r="D59" t="str">
            <v>贫困村</v>
          </cell>
          <cell r="E59">
            <v>420</v>
          </cell>
          <cell r="F59">
            <v>20180</v>
          </cell>
          <cell r="G59">
            <v>20180</v>
          </cell>
          <cell r="H59">
            <v>20180</v>
          </cell>
          <cell r="I59">
            <v>20510</v>
          </cell>
          <cell r="J59">
            <v>20510</v>
          </cell>
          <cell r="K59">
            <v>20510</v>
          </cell>
          <cell r="L59">
            <v>20950</v>
          </cell>
          <cell r="M59">
            <v>20950</v>
          </cell>
          <cell r="N59">
            <v>20950</v>
          </cell>
          <cell r="O59">
            <v>21530</v>
          </cell>
          <cell r="P59">
            <v>21530</v>
          </cell>
          <cell r="Q59">
            <v>25030</v>
          </cell>
          <cell r="R59">
            <v>27100</v>
          </cell>
          <cell r="S59">
            <v>280110</v>
          </cell>
        </row>
        <row r="60">
          <cell r="C60" t="str">
            <v>扯拽沟</v>
          </cell>
          <cell r="D60" t="str">
            <v>非贫困村</v>
          </cell>
          <cell r="E60" t="str">
            <v>/</v>
          </cell>
          <cell r="F60">
            <v>16140</v>
          </cell>
          <cell r="G60">
            <v>16140</v>
          </cell>
          <cell r="H60">
            <v>16140</v>
          </cell>
          <cell r="I60">
            <v>16140</v>
          </cell>
          <cell r="J60">
            <v>16140</v>
          </cell>
          <cell r="K60">
            <v>16140</v>
          </cell>
          <cell r="L60">
            <v>16570</v>
          </cell>
          <cell r="M60">
            <v>16570</v>
          </cell>
          <cell r="N60">
            <v>16570</v>
          </cell>
          <cell r="O60">
            <v>16570</v>
          </cell>
          <cell r="P60">
            <v>16570</v>
          </cell>
          <cell r="Q60">
            <v>18950</v>
          </cell>
          <cell r="R60">
            <v>23300</v>
          </cell>
          <cell r="S60">
            <v>221940</v>
          </cell>
        </row>
        <row r="61">
          <cell r="C61" t="str">
            <v>城里</v>
          </cell>
          <cell r="D61" t="str">
            <v>非贫困村</v>
          </cell>
          <cell r="E61" t="str">
            <v>/</v>
          </cell>
          <cell r="F61">
            <v>4990</v>
          </cell>
          <cell r="G61">
            <v>4990</v>
          </cell>
          <cell r="H61">
            <v>4990</v>
          </cell>
          <cell r="I61">
            <v>4990</v>
          </cell>
          <cell r="J61">
            <v>4990</v>
          </cell>
          <cell r="K61">
            <v>4990</v>
          </cell>
          <cell r="L61">
            <v>4950</v>
          </cell>
          <cell r="M61">
            <v>4950</v>
          </cell>
          <cell r="N61">
            <v>4950</v>
          </cell>
          <cell r="O61">
            <v>4950</v>
          </cell>
          <cell r="P61">
            <v>4950</v>
          </cell>
          <cell r="Q61">
            <v>5950</v>
          </cell>
          <cell r="R61">
            <v>8000</v>
          </cell>
          <cell r="S61">
            <v>68640</v>
          </cell>
        </row>
        <row r="62">
          <cell r="C62" t="str">
            <v>大北关</v>
          </cell>
          <cell r="D62" t="str">
            <v>非贫困村</v>
          </cell>
          <cell r="E62" t="str">
            <v>/</v>
          </cell>
          <cell r="F62">
            <v>1550</v>
          </cell>
          <cell r="G62">
            <v>1550</v>
          </cell>
          <cell r="H62">
            <v>1550</v>
          </cell>
          <cell r="I62">
            <v>1550</v>
          </cell>
          <cell r="J62">
            <v>1550</v>
          </cell>
          <cell r="K62">
            <v>1550</v>
          </cell>
          <cell r="L62">
            <v>1550</v>
          </cell>
          <cell r="M62">
            <v>1550</v>
          </cell>
          <cell r="N62">
            <v>1550</v>
          </cell>
          <cell r="O62">
            <v>1550</v>
          </cell>
          <cell r="P62">
            <v>1550</v>
          </cell>
          <cell r="Q62">
            <v>1850</v>
          </cell>
          <cell r="R62">
            <v>2400</v>
          </cell>
          <cell r="S62">
            <v>21300</v>
          </cell>
        </row>
        <row r="63">
          <cell r="C63" t="str">
            <v>东关</v>
          </cell>
          <cell r="D63" t="str">
            <v>非贫困村</v>
          </cell>
          <cell r="E63" t="str">
            <v>/</v>
          </cell>
          <cell r="F63">
            <v>1570</v>
          </cell>
          <cell r="G63">
            <v>1570</v>
          </cell>
          <cell r="H63">
            <v>1570</v>
          </cell>
          <cell r="I63">
            <v>1570</v>
          </cell>
          <cell r="J63">
            <v>1570</v>
          </cell>
          <cell r="K63">
            <v>1570</v>
          </cell>
          <cell r="L63">
            <v>1570</v>
          </cell>
          <cell r="M63">
            <v>1570</v>
          </cell>
          <cell r="N63">
            <v>1570</v>
          </cell>
          <cell r="O63">
            <v>1570</v>
          </cell>
          <cell r="P63">
            <v>1570</v>
          </cell>
          <cell r="Q63">
            <v>1770</v>
          </cell>
          <cell r="R63">
            <v>1600</v>
          </cell>
          <cell r="S63">
            <v>20640</v>
          </cell>
        </row>
        <row r="64">
          <cell r="C64" t="str">
            <v>东夹山</v>
          </cell>
          <cell r="D64" t="str">
            <v>非贫困村</v>
          </cell>
          <cell r="E64" t="str">
            <v>/</v>
          </cell>
          <cell r="F64">
            <v>12320</v>
          </cell>
          <cell r="G64">
            <v>12280</v>
          </cell>
          <cell r="H64">
            <v>12280</v>
          </cell>
          <cell r="I64">
            <v>12280</v>
          </cell>
          <cell r="J64">
            <v>12280</v>
          </cell>
          <cell r="K64">
            <v>12040</v>
          </cell>
          <cell r="L64">
            <v>12040</v>
          </cell>
          <cell r="M64">
            <v>12040</v>
          </cell>
          <cell r="N64">
            <v>12040</v>
          </cell>
          <cell r="O64">
            <v>12000</v>
          </cell>
          <cell r="P64">
            <v>12000</v>
          </cell>
          <cell r="Q64">
            <v>14300</v>
          </cell>
          <cell r="R64">
            <v>18400</v>
          </cell>
          <cell r="S64">
            <v>166300</v>
          </cell>
        </row>
        <row r="65">
          <cell r="C65" t="str">
            <v>顾家营</v>
          </cell>
          <cell r="D65" t="str">
            <v>非贫困村</v>
          </cell>
          <cell r="E65" t="str">
            <v>/</v>
          </cell>
          <cell r="F65">
            <v>6650</v>
          </cell>
          <cell r="G65">
            <v>6650</v>
          </cell>
          <cell r="H65">
            <v>6650</v>
          </cell>
          <cell r="I65">
            <v>6650</v>
          </cell>
          <cell r="J65">
            <v>6650</v>
          </cell>
          <cell r="K65">
            <v>6650</v>
          </cell>
          <cell r="L65">
            <v>6560</v>
          </cell>
          <cell r="M65">
            <v>6560</v>
          </cell>
          <cell r="N65">
            <v>6560</v>
          </cell>
          <cell r="O65">
            <v>6560</v>
          </cell>
          <cell r="P65">
            <v>6560</v>
          </cell>
          <cell r="Q65">
            <v>7710</v>
          </cell>
          <cell r="R65">
            <v>9200</v>
          </cell>
          <cell r="S65">
            <v>89610</v>
          </cell>
        </row>
        <row r="66">
          <cell r="C66" t="str">
            <v>后堡子</v>
          </cell>
          <cell r="D66" t="str">
            <v>贫困村</v>
          </cell>
          <cell r="E66">
            <v>420</v>
          </cell>
          <cell r="F66">
            <v>4480</v>
          </cell>
          <cell r="G66">
            <v>4480</v>
          </cell>
          <cell r="H66">
            <v>4480</v>
          </cell>
          <cell r="I66">
            <v>4480</v>
          </cell>
          <cell r="J66">
            <v>4480</v>
          </cell>
          <cell r="K66">
            <v>4480</v>
          </cell>
          <cell r="L66">
            <v>4480</v>
          </cell>
          <cell r="M66">
            <v>4480</v>
          </cell>
          <cell r="N66">
            <v>4480</v>
          </cell>
          <cell r="O66">
            <v>4480</v>
          </cell>
          <cell r="P66">
            <v>4480</v>
          </cell>
          <cell r="Q66">
            <v>5380</v>
          </cell>
          <cell r="R66">
            <v>7200</v>
          </cell>
          <cell r="S66">
            <v>61860</v>
          </cell>
        </row>
        <row r="67">
          <cell r="C67" t="str">
            <v>龙虎寺</v>
          </cell>
          <cell r="D67" t="str">
            <v>非贫困村</v>
          </cell>
          <cell r="E67" t="str">
            <v>/</v>
          </cell>
          <cell r="F67">
            <v>12230</v>
          </cell>
          <cell r="G67">
            <v>12030</v>
          </cell>
          <cell r="H67">
            <v>12030</v>
          </cell>
          <cell r="I67">
            <v>11990</v>
          </cell>
          <cell r="J67">
            <v>11990</v>
          </cell>
          <cell r="K67">
            <v>11990</v>
          </cell>
          <cell r="L67">
            <v>11990</v>
          </cell>
          <cell r="M67">
            <v>11990</v>
          </cell>
          <cell r="N67">
            <v>11990</v>
          </cell>
          <cell r="O67">
            <v>11950</v>
          </cell>
          <cell r="P67">
            <v>11950</v>
          </cell>
          <cell r="Q67">
            <v>13800</v>
          </cell>
          <cell r="R67">
            <v>16800</v>
          </cell>
          <cell r="S67">
            <v>162730</v>
          </cell>
        </row>
        <row r="68">
          <cell r="C68" t="str">
            <v>南关</v>
          </cell>
          <cell r="D68" t="str">
            <v>非贫困村</v>
          </cell>
          <cell r="E68" t="str">
            <v>/</v>
          </cell>
          <cell r="F68">
            <v>4460</v>
          </cell>
          <cell r="G68">
            <v>4460</v>
          </cell>
          <cell r="H68">
            <v>4460</v>
          </cell>
          <cell r="I68">
            <v>4460</v>
          </cell>
          <cell r="J68">
            <v>4160</v>
          </cell>
          <cell r="K68">
            <v>4540</v>
          </cell>
          <cell r="L68">
            <v>4540</v>
          </cell>
          <cell r="M68">
            <v>5290</v>
          </cell>
          <cell r="N68">
            <v>5290</v>
          </cell>
          <cell r="O68">
            <v>5290</v>
          </cell>
          <cell r="P68">
            <v>5290</v>
          </cell>
          <cell r="Q68">
            <v>6190</v>
          </cell>
          <cell r="R68">
            <v>6350</v>
          </cell>
          <cell r="S68">
            <v>64780</v>
          </cell>
        </row>
        <row r="69">
          <cell r="C69" t="str">
            <v>南韩村</v>
          </cell>
          <cell r="D69" t="str">
            <v>非贫困村</v>
          </cell>
          <cell r="E69" t="str">
            <v>/</v>
          </cell>
          <cell r="F69">
            <v>4600</v>
          </cell>
          <cell r="G69">
            <v>4600</v>
          </cell>
          <cell r="H69">
            <v>4600</v>
          </cell>
          <cell r="I69">
            <v>4600</v>
          </cell>
          <cell r="J69">
            <v>4600</v>
          </cell>
          <cell r="K69">
            <v>4600</v>
          </cell>
          <cell r="L69">
            <v>4600</v>
          </cell>
          <cell r="M69">
            <v>4600</v>
          </cell>
          <cell r="N69">
            <v>4600</v>
          </cell>
          <cell r="O69">
            <v>4600</v>
          </cell>
          <cell r="P69">
            <v>4600</v>
          </cell>
          <cell r="Q69">
            <v>5350</v>
          </cell>
          <cell r="R69">
            <v>6000</v>
          </cell>
          <cell r="S69">
            <v>61950</v>
          </cell>
        </row>
        <row r="70">
          <cell r="C70" t="str">
            <v>水云乡</v>
          </cell>
          <cell r="D70" t="str">
            <v>非贫困村</v>
          </cell>
          <cell r="E70" t="str">
            <v>/</v>
          </cell>
          <cell r="F70">
            <v>3440</v>
          </cell>
          <cell r="G70">
            <v>3240</v>
          </cell>
          <cell r="H70">
            <v>3240</v>
          </cell>
          <cell r="I70">
            <v>3240</v>
          </cell>
          <cell r="J70">
            <v>3240</v>
          </cell>
          <cell r="K70">
            <v>3240</v>
          </cell>
          <cell r="L70">
            <v>3620</v>
          </cell>
          <cell r="M70">
            <v>3620</v>
          </cell>
          <cell r="N70">
            <v>3990</v>
          </cell>
          <cell r="O70">
            <v>3990</v>
          </cell>
          <cell r="P70">
            <v>3990</v>
          </cell>
          <cell r="Q70">
            <v>4640</v>
          </cell>
          <cell r="R70">
            <v>4800</v>
          </cell>
          <cell r="S70">
            <v>48290</v>
          </cell>
        </row>
        <row r="71">
          <cell r="C71" t="str">
            <v>太平关</v>
          </cell>
          <cell r="D71" t="str">
            <v>非贫困村</v>
          </cell>
          <cell r="E71" t="str">
            <v>/</v>
          </cell>
          <cell r="F71">
            <v>1670</v>
          </cell>
          <cell r="G71">
            <v>1670</v>
          </cell>
          <cell r="H71">
            <v>1670</v>
          </cell>
          <cell r="I71">
            <v>1670</v>
          </cell>
          <cell r="J71">
            <v>2050</v>
          </cell>
          <cell r="K71">
            <v>2050</v>
          </cell>
          <cell r="L71">
            <v>2050</v>
          </cell>
          <cell r="M71">
            <v>2050</v>
          </cell>
          <cell r="N71">
            <v>2050</v>
          </cell>
          <cell r="O71">
            <v>2050</v>
          </cell>
          <cell r="P71">
            <v>2050</v>
          </cell>
          <cell r="Q71">
            <v>2450</v>
          </cell>
          <cell r="R71">
            <v>3150</v>
          </cell>
          <cell r="S71">
            <v>26630</v>
          </cell>
        </row>
        <row r="72">
          <cell r="C72" t="str">
            <v>西关</v>
          </cell>
          <cell r="D72" t="str">
            <v>非贫困村</v>
          </cell>
          <cell r="E72" t="str">
            <v>/</v>
          </cell>
          <cell r="F72">
            <v>2090</v>
          </cell>
          <cell r="G72">
            <v>2090</v>
          </cell>
          <cell r="H72">
            <v>2090</v>
          </cell>
          <cell r="I72">
            <v>2090</v>
          </cell>
          <cell r="J72">
            <v>2090</v>
          </cell>
          <cell r="K72">
            <v>2090</v>
          </cell>
          <cell r="L72">
            <v>2090</v>
          </cell>
          <cell r="M72">
            <v>2090</v>
          </cell>
          <cell r="N72">
            <v>2090</v>
          </cell>
          <cell r="O72">
            <v>2090</v>
          </cell>
          <cell r="P72">
            <v>2090</v>
          </cell>
          <cell r="Q72">
            <v>2540</v>
          </cell>
          <cell r="R72">
            <v>3600</v>
          </cell>
          <cell r="S72">
            <v>29130</v>
          </cell>
        </row>
        <row r="73">
          <cell r="C73" t="str">
            <v>水泉</v>
          </cell>
          <cell r="D73" t="str">
            <v>非贫困村</v>
          </cell>
          <cell r="E73" t="str">
            <v>/</v>
          </cell>
          <cell r="F73">
            <v>2190</v>
          </cell>
          <cell r="G73">
            <v>2190</v>
          </cell>
          <cell r="H73">
            <v>2190</v>
          </cell>
          <cell r="I73">
            <v>2190</v>
          </cell>
          <cell r="J73">
            <v>2190</v>
          </cell>
          <cell r="K73">
            <v>2190</v>
          </cell>
          <cell r="L73">
            <v>5270</v>
          </cell>
          <cell r="M73">
            <v>5270</v>
          </cell>
          <cell r="N73">
            <v>5270</v>
          </cell>
          <cell r="O73">
            <v>5270</v>
          </cell>
          <cell r="P73">
            <v>5270</v>
          </cell>
          <cell r="Q73">
            <v>6170</v>
          </cell>
          <cell r="R73">
            <v>5700</v>
          </cell>
          <cell r="S73">
            <v>51360</v>
          </cell>
        </row>
        <row r="74">
          <cell r="C74" t="str">
            <v>西夹山</v>
          </cell>
          <cell r="D74" t="str">
            <v>非贫困村</v>
          </cell>
          <cell r="E74" t="str">
            <v>/</v>
          </cell>
          <cell r="F74">
            <v>1130</v>
          </cell>
          <cell r="G74">
            <v>1130</v>
          </cell>
          <cell r="H74">
            <v>1130</v>
          </cell>
          <cell r="I74">
            <v>1130</v>
          </cell>
          <cell r="J74">
            <v>1130</v>
          </cell>
          <cell r="K74">
            <v>1130</v>
          </cell>
          <cell r="L74">
            <v>1130</v>
          </cell>
          <cell r="M74">
            <v>1380</v>
          </cell>
          <cell r="N74">
            <v>1380</v>
          </cell>
          <cell r="O74">
            <v>1380</v>
          </cell>
          <cell r="P74">
            <v>1380</v>
          </cell>
          <cell r="Q74">
            <v>1630</v>
          </cell>
          <cell r="R74">
            <v>1800</v>
          </cell>
          <cell r="S74">
            <v>16860</v>
          </cell>
        </row>
        <row r="75">
          <cell r="C75" t="str">
            <v>香炉屯</v>
          </cell>
          <cell r="D75" t="str">
            <v>非贫困村</v>
          </cell>
          <cell r="E75" t="str">
            <v>/</v>
          </cell>
          <cell r="F75">
            <v>9890</v>
          </cell>
          <cell r="G75">
            <v>9890</v>
          </cell>
          <cell r="H75">
            <v>10180</v>
          </cell>
          <cell r="I75">
            <v>10180</v>
          </cell>
          <cell r="J75">
            <v>10180</v>
          </cell>
          <cell r="K75">
            <v>10180</v>
          </cell>
          <cell r="L75">
            <v>10470</v>
          </cell>
          <cell r="M75">
            <v>10470</v>
          </cell>
          <cell r="N75">
            <v>10470</v>
          </cell>
          <cell r="O75">
            <v>10470</v>
          </cell>
          <cell r="P75">
            <v>10470</v>
          </cell>
          <cell r="Q75">
            <v>12320</v>
          </cell>
          <cell r="R75">
            <v>14650</v>
          </cell>
          <cell r="S75">
            <v>139820</v>
          </cell>
        </row>
        <row r="76">
          <cell r="C76" t="str">
            <v>小北关</v>
          </cell>
          <cell r="D76" t="str">
            <v>非贫困村</v>
          </cell>
          <cell r="E76" t="str">
            <v>/</v>
          </cell>
          <cell r="F76">
            <v>2190</v>
          </cell>
          <cell r="G76">
            <v>2190</v>
          </cell>
          <cell r="H76">
            <v>2190</v>
          </cell>
          <cell r="I76">
            <v>2190</v>
          </cell>
          <cell r="J76">
            <v>2190</v>
          </cell>
          <cell r="K76">
            <v>2530</v>
          </cell>
          <cell r="L76">
            <v>1870</v>
          </cell>
          <cell r="M76">
            <v>2200</v>
          </cell>
          <cell r="N76">
            <v>2200</v>
          </cell>
          <cell r="O76">
            <v>2200</v>
          </cell>
          <cell r="P76">
            <v>2200</v>
          </cell>
          <cell r="Q76">
            <v>2600</v>
          </cell>
          <cell r="R76">
            <v>3200</v>
          </cell>
          <cell r="S76">
            <v>29950</v>
          </cell>
        </row>
        <row r="77">
          <cell r="C77" t="str">
            <v>小西庄</v>
          </cell>
          <cell r="D77" t="str">
            <v>贫困村</v>
          </cell>
          <cell r="E77">
            <v>420</v>
          </cell>
          <cell r="F77">
            <v>8450</v>
          </cell>
          <cell r="G77">
            <v>8410</v>
          </cell>
          <cell r="H77">
            <v>8410</v>
          </cell>
          <cell r="I77">
            <v>8210</v>
          </cell>
          <cell r="J77">
            <v>8210</v>
          </cell>
          <cell r="K77">
            <v>8210</v>
          </cell>
          <cell r="L77">
            <v>7960</v>
          </cell>
          <cell r="M77">
            <v>7960</v>
          </cell>
          <cell r="N77">
            <v>7960</v>
          </cell>
          <cell r="O77">
            <v>7960</v>
          </cell>
          <cell r="P77">
            <v>7960</v>
          </cell>
          <cell r="Q77">
            <v>9360</v>
          </cell>
          <cell r="R77">
            <v>11200</v>
          </cell>
          <cell r="S77">
            <v>110260</v>
          </cell>
        </row>
        <row r="78">
          <cell r="C78" t="str">
            <v>辛庄</v>
          </cell>
          <cell r="D78" t="str">
            <v>贫困村</v>
          </cell>
          <cell r="E78">
            <v>300</v>
          </cell>
          <cell r="F78">
            <v>16260</v>
          </cell>
          <cell r="G78">
            <v>16260</v>
          </cell>
          <cell r="H78">
            <v>16370</v>
          </cell>
          <cell r="I78">
            <v>16370</v>
          </cell>
          <cell r="J78">
            <v>16320</v>
          </cell>
          <cell r="K78">
            <v>16320</v>
          </cell>
          <cell r="L78">
            <v>16320</v>
          </cell>
          <cell r="M78">
            <v>16270</v>
          </cell>
          <cell r="N78">
            <v>16320</v>
          </cell>
          <cell r="O78">
            <v>16120</v>
          </cell>
          <cell r="P78">
            <v>16120</v>
          </cell>
          <cell r="Q78">
            <v>18670</v>
          </cell>
          <cell r="R78">
            <v>20400</v>
          </cell>
          <cell r="S78">
            <v>218120</v>
          </cell>
        </row>
        <row r="79">
          <cell r="C79" t="str">
            <v>新街</v>
          </cell>
          <cell r="D79" t="str">
            <v>非贫困村</v>
          </cell>
          <cell r="E79" t="str">
            <v>/</v>
          </cell>
          <cell r="F79">
            <v>1420</v>
          </cell>
          <cell r="G79">
            <v>1420</v>
          </cell>
          <cell r="H79">
            <v>1420</v>
          </cell>
          <cell r="I79">
            <v>1420</v>
          </cell>
          <cell r="J79">
            <v>1420</v>
          </cell>
          <cell r="K79">
            <v>1420</v>
          </cell>
          <cell r="L79">
            <v>1420</v>
          </cell>
          <cell r="M79">
            <v>1420</v>
          </cell>
          <cell r="N79">
            <v>1420</v>
          </cell>
          <cell r="O79">
            <v>1420</v>
          </cell>
          <cell r="P79">
            <v>1420</v>
          </cell>
          <cell r="Q79">
            <v>1670</v>
          </cell>
          <cell r="R79">
            <v>2000</v>
          </cell>
          <cell r="S79">
            <v>19290</v>
          </cell>
        </row>
        <row r="80">
          <cell r="C80" t="str">
            <v>沿村</v>
          </cell>
          <cell r="D80" t="str">
            <v>非贫困村</v>
          </cell>
          <cell r="E80" t="str">
            <v>/</v>
          </cell>
          <cell r="F80">
            <v>13210</v>
          </cell>
          <cell r="G80">
            <v>13210</v>
          </cell>
          <cell r="H80">
            <v>13500</v>
          </cell>
          <cell r="I80">
            <v>13500</v>
          </cell>
          <cell r="J80">
            <v>13500</v>
          </cell>
          <cell r="K80">
            <v>13410</v>
          </cell>
          <cell r="L80">
            <v>13410</v>
          </cell>
          <cell r="M80">
            <v>13120</v>
          </cell>
          <cell r="N80">
            <v>13080</v>
          </cell>
          <cell r="O80">
            <v>13080</v>
          </cell>
          <cell r="P80">
            <v>13080</v>
          </cell>
          <cell r="Q80">
            <v>15130</v>
          </cell>
          <cell r="R80">
            <v>16400</v>
          </cell>
          <cell r="S80">
            <v>177630</v>
          </cell>
        </row>
        <row r="81">
          <cell r="C81" t="str">
            <v>张家村</v>
          </cell>
          <cell r="D81" t="str">
            <v>非贫困村</v>
          </cell>
          <cell r="E81" t="str">
            <v>/</v>
          </cell>
          <cell r="F81">
            <v>3620</v>
          </cell>
          <cell r="G81">
            <v>3620</v>
          </cell>
          <cell r="H81">
            <v>3620</v>
          </cell>
          <cell r="I81">
            <v>3620</v>
          </cell>
          <cell r="J81">
            <v>3620</v>
          </cell>
          <cell r="K81">
            <v>3620</v>
          </cell>
          <cell r="L81">
            <v>3620</v>
          </cell>
          <cell r="M81">
            <v>3420</v>
          </cell>
          <cell r="N81">
            <v>3420</v>
          </cell>
          <cell r="O81">
            <v>3420</v>
          </cell>
          <cell r="P81">
            <v>3420</v>
          </cell>
          <cell r="Q81">
            <v>4020</v>
          </cell>
          <cell r="R81">
            <v>4800</v>
          </cell>
          <cell r="S81">
            <v>47840</v>
          </cell>
        </row>
        <row r="82">
          <cell r="C82" t="str">
            <v>北坡底</v>
          </cell>
          <cell r="D82" t="str">
            <v>贫困村</v>
          </cell>
          <cell r="E82">
            <v>300</v>
          </cell>
          <cell r="F82">
            <v>7790</v>
          </cell>
          <cell r="G82">
            <v>7750</v>
          </cell>
          <cell r="H82">
            <v>7750</v>
          </cell>
          <cell r="I82">
            <v>7750</v>
          </cell>
          <cell r="J82">
            <v>7910</v>
          </cell>
          <cell r="K82">
            <v>7710</v>
          </cell>
          <cell r="L82">
            <v>9840</v>
          </cell>
          <cell r="M82">
            <v>10220</v>
          </cell>
          <cell r="N82">
            <v>10220</v>
          </cell>
          <cell r="O82">
            <v>10640</v>
          </cell>
          <cell r="P82">
            <v>10640</v>
          </cell>
          <cell r="Q82">
            <v>13490</v>
          </cell>
          <cell r="R82">
            <v>14750</v>
          </cell>
          <cell r="S82">
            <v>126460</v>
          </cell>
        </row>
        <row r="83">
          <cell r="C83" t="str">
            <v>东沟</v>
          </cell>
          <cell r="D83" t="str">
            <v>非贫困村</v>
          </cell>
          <cell r="E83" t="str">
            <v>/</v>
          </cell>
          <cell r="F83">
            <v>4100</v>
          </cell>
          <cell r="G83">
            <v>4300</v>
          </cell>
          <cell r="H83">
            <v>4300</v>
          </cell>
          <cell r="I83">
            <v>4300</v>
          </cell>
          <cell r="J83">
            <v>4300</v>
          </cell>
          <cell r="K83">
            <v>4300</v>
          </cell>
          <cell r="L83">
            <v>4100</v>
          </cell>
          <cell r="M83">
            <v>3900</v>
          </cell>
          <cell r="N83">
            <v>3900</v>
          </cell>
          <cell r="O83">
            <v>3900</v>
          </cell>
          <cell r="P83">
            <v>3900</v>
          </cell>
          <cell r="Q83">
            <v>4700</v>
          </cell>
          <cell r="R83">
            <v>6750</v>
          </cell>
          <cell r="S83">
            <v>56750</v>
          </cell>
        </row>
        <row r="84">
          <cell r="C84" t="str">
            <v>北黄土岭</v>
          </cell>
          <cell r="D84" t="str">
            <v>贫困村</v>
          </cell>
          <cell r="E84">
            <v>399</v>
          </cell>
          <cell r="F84">
            <v>7390</v>
          </cell>
          <cell r="G84">
            <v>7190</v>
          </cell>
          <cell r="H84">
            <v>7190</v>
          </cell>
          <cell r="I84">
            <v>7190</v>
          </cell>
          <cell r="J84">
            <v>7190</v>
          </cell>
          <cell r="K84">
            <v>7190</v>
          </cell>
          <cell r="L84">
            <v>6410</v>
          </cell>
          <cell r="M84">
            <v>6410</v>
          </cell>
          <cell r="N84">
            <v>6410</v>
          </cell>
          <cell r="O84">
            <v>6460</v>
          </cell>
          <cell r="P84">
            <v>6460</v>
          </cell>
          <cell r="Q84">
            <v>7570</v>
          </cell>
          <cell r="R84">
            <v>9500</v>
          </cell>
          <cell r="S84">
            <v>92560</v>
          </cell>
        </row>
        <row r="85">
          <cell r="C85" t="str">
            <v>金家井</v>
          </cell>
          <cell r="D85" t="str">
            <v>贫困村</v>
          </cell>
          <cell r="E85">
            <v>420</v>
          </cell>
          <cell r="F85">
            <v>34600</v>
          </cell>
          <cell r="G85">
            <v>35760</v>
          </cell>
          <cell r="H85">
            <v>35520</v>
          </cell>
          <cell r="I85">
            <v>35480</v>
          </cell>
          <cell r="J85">
            <v>35000</v>
          </cell>
          <cell r="K85">
            <v>36030</v>
          </cell>
          <cell r="L85">
            <v>37340</v>
          </cell>
          <cell r="M85">
            <v>37140</v>
          </cell>
          <cell r="N85">
            <v>37100</v>
          </cell>
          <cell r="O85">
            <v>37100</v>
          </cell>
          <cell r="P85">
            <v>39900</v>
          </cell>
          <cell r="Q85">
            <v>49383</v>
          </cell>
          <cell r="R85">
            <v>57000</v>
          </cell>
          <cell r="S85">
            <v>507353</v>
          </cell>
        </row>
        <row r="86">
          <cell r="C86" t="str">
            <v>梁家庄</v>
          </cell>
          <cell r="D86" t="str">
            <v>贫困村</v>
          </cell>
          <cell r="E86">
            <v>420</v>
          </cell>
          <cell r="F86">
            <v>6070</v>
          </cell>
          <cell r="G86">
            <v>6070</v>
          </cell>
          <cell r="H86">
            <v>6070</v>
          </cell>
          <cell r="I86">
            <v>5870</v>
          </cell>
          <cell r="J86">
            <v>5870</v>
          </cell>
          <cell r="K86">
            <v>5870</v>
          </cell>
          <cell r="L86">
            <v>5870</v>
          </cell>
          <cell r="M86">
            <v>5870</v>
          </cell>
          <cell r="N86">
            <v>5830</v>
          </cell>
          <cell r="O86">
            <v>6030</v>
          </cell>
          <cell r="P86">
            <v>6080</v>
          </cell>
          <cell r="Q86">
            <v>7330</v>
          </cell>
          <cell r="R86">
            <v>9200</v>
          </cell>
          <cell r="S86">
            <v>82030</v>
          </cell>
        </row>
        <row r="87">
          <cell r="C87" t="str">
            <v>南坡底</v>
          </cell>
          <cell r="D87" t="str">
            <v>贫困村</v>
          </cell>
          <cell r="E87">
            <v>476</v>
          </cell>
          <cell r="F87">
            <v>11280</v>
          </cell>
          <cell r="G87">
            <v>11000</v>
          </cell>
          <cell r="H87">
            <v>10960</v>
          </cell>
          <cell r="I87">
            <v>10960</v>
          </cell>
          <cell r="J87">
            <v>10960</v>
          </cell>
          <cell r="K87">
            <v>10960</v>
          </cell>
          <cell r="L87">
            <v>10760</v>
          </cell>
          <cell r="M87">
            <v>10760</v>
          </cell>
          <cell r="N87">
            <v>10760</v>
          </cell>
          <cell r="O87">
            <v>10760</v>
          </cell>
          <cell r="P87">
            <v>10560</v>
          </cell>
          <cell r="Q87">
            <v>13260</v>
          </cell>
          <cell r="R87">
            <v>19300</v>
          </cell>
          <cell r="S87">
            <v>152280</v>
          </cell>
        </row>
        <row r="88">
          <cell r="C88" t="str">
            <v>北牛栏</v>
          </cell>
          <cell r="D88" t="str">
            <v>贫困村</v>
          </cell>
          <cell r="E88">
            <v>300</v>
          </cell>
          <cell r="F88">
            <v>5600</v>
          </cell>
          <cell r="G88">
            <v>5600</v>
          </cell>
          <cell r="H88">
            <v>5600</v>
          </cell>
          <cell r="I88">
            <v>5600</v>
          </cell>
          <cell r="J88">
            <v>5600</v>
          </cell>
          <cell r="K88">
            <v>5560</v>
          </cell>
          <cell r="L88">
            <v>5560</v>
          </cell>
          <cell r="M88">
            <v>5560</v>
          </cell>
          <cell r="N88">
            <v>5560</v>
          </cell>
          <cell r="O88">
            <v>5560</v>
          </cell>
          <cell r="P88">
            <v>5560</v>
          </cell>
          <cell r="Q88">
            <v>6259</v>
          </cell>
          <cell r="R88">
            <v>8400</v>
          </cell>
          <cell r="S88">
            <v>76019</v>
          </cell>
        </row>
        <row r="89">
          <cell r="C89" t="str">
            <v>泉峪</v>
          </cell>
          <cell r="D89" t="str">
            <v>非贫困村</v>
          </cell>
          <cell r="E89" t="str">
            <v>/</v>
          </cell>
          <cell r="F89">
            <v>17940</v>
          </cell>
          <cell r="G89">
            <v>17940</v>
          </cell>
          <cell r="H89">
            <v>17900</v>
          </cell>
          <cell r="I89">
            <v>17900</v>
          </cell>
          <cell r="J89">
            <v>18350</v>
          </cell>
          <cell r="K89">
            <v>18300</v>
          </cell>
          <cell r="L89">
            <v>18300</v>
          </cell>
          <cell r="M89">
            <v>18760</v>
          </cell>
          <cell r="N89">
            <v>18680</v>
          </cell>
          <cell r="O89">
            <v>19390</v>
          </cell>
          <cell r="P89">
            <v>19060</v>
          </cell>
          <cell r="Q89">
            <v>23511</v>
          </cell>
          <cell r="R89">
            <v>32150</v>
          </cell>
          <cell r="S89">
            <v>258181</v>
          </cell>
        </row>
        <row r="90">
          <cell r="C90" t="str">
            <v>十八盘</v>
          </cell>
          <cell r="D90" t="str">
            <v>贫困村</v>
          </cell>
          <cell r="E90">
            <v>217</v>
          </cell>
          <cell r="F90">
            <v>2600</v>
          </cell>
          <cell r="G90">
            <v>2600</v>
          </cell>
          <cell r="H90">
            <v>2600</v>
          </cell>
          <cell r="I90">
            <v>2600</v>
          </cell>
          <cell r="J90">
            <v>2600</v>
          </cell>
          <cell r="K90">
            <v>2600</v>
          </cell>
          <cell r="L90">
            <v>2600</v>
          </cell>
          <cell r="M90">
            <v>2400</v>
          </cell>
          <cell r="N90">
            <v>2400</v>
          </cell>
          <cell r="O90">
            <v>2400</v>
          </cell>
          <cell r="P90">
            <v>2400</v>
          </cell>
          <cell r="Q90">
            <v>2710</v>
          </cell>
          <cell r="R90">
            <v>3400</v>
          </cell>
          <cell r="S90">
            <v>33910</v>
          </cell>
        </row>
        <row r="91">
          <cell r="C91" t="str">
            <v>孙家庄</v>
          </cell>
          <cell r="D91" t="str">
            <v>非贫困村</v>
          </cell>
          <cell r="E91" t="str">
            <v>/</v>
          </cell>
          <cell r="F91">
            <v>8830</v>
          </cell>
          <cell r="G91">
            <v>8430</v>
          </cell>
          <cell r="H91">
            <v>8430</v>
          </cell>
          <cell r="I91">
            <v>8430</v>
          </cell>
          <cell r="J91">
            <v>8430</v>
          </cell>
          <cell r="K91">
            <v>8430</v>
          </cell>
          <cell r="L91">
            <v>8430</v>
          </cell>
          <cell r="M91">
            <v>8430</v>
          </cell>
          <cell r="N91">
            <v>8430</v>
          </cell>
          <cell r="O91">
            <v>8890</v>
          </cell>
          <cell r="P91">
            <v>9140</v>
          </cell>
          <cell r="Q91">
            <v>10640</v>
          </cell>
          <cell r="R91">
            <v>13250</v>
          </cell>
          <cell r="S91">
            <v>118190</v>
          </cell>
        </row>
        <row r="92">
          <cell r="C92" t="str">
            <v>谭家庄</v>
          </cell>
          <cell r="D92" t="str">
            <v>贫困村</v>
          </cell>
          <cell r="E92">
            <v>273</v>
          </cell>
          <cell r="F92">
            <v>6600</v>
          </cell>
          <cell r="G92">
            <v>6600</v>
          </cell>
          <cell r="H92">
            <v>6600</v>
          </cell>
          <cell r="I92">
            <v>6600</v>
          </cell>
          <cell r="J92">
            <v>6600</v>
          </cell>
          <cell r="K92">
            <v>6600</v>
          </cell>
          <cell r="L92">
            <v>6840</v>
          </cell>
          <cell r="M92">
            <v>6840</v>
          </cell>
          <cell r="N92">
            <v>6840</v>
          </cell>
          <cell r="O92">
            <v>6790</v>
          </cell>
          <cell r="P92">
            <v>6790</v>
          </cell>
          <cell r="Q92">
            <v>8440</v>
          </cell>
          <cell r="R92">
            <v>11450</v>
          </cell>
          <cell r="S92">
            <v>93590</v>
          </cell>
        </row>
        <row r="93">
          <cell r="C93" t="str">
            <v>土巷口</v>
          </cell>
          <cell r="D93" t="str">
            <v>贫困村</v>
          </cell>
          <cell r="E93">
            <v>300</v>
          </cell>
          <cell r="F93">
            <v>7210</v>
          </cell>
          <cell r="G93">
            <v>8180</v>
          </cell>
          <cell r="H93">
            <v>8180</v>
          </cell>
          <cell r="I93">
            <v>8140</v>
          </cell>
          <cell r="J93">
            <v>8140</v>
          </cell>
          <cell r="K93">
            <v>8140</v>
          </cell>
          <cell r="L93">
            <v>8140</v>
          </cell>
          <cell r="M93">
            <v>8140</v>
          </cell>
          <cell r="N93">
            <v>8140</v>
          </cell>
          <cell r="O93">
            <v>8590</v>
          </cell>
          <cell r="P93">
            <v>8830</v>
          </cell>
          <cell r="Q93">
            <v>10630</v>
          </cell>
          <cell r="R93">
            <v>14050</v>
          </cell>
          <cell r="S93">
            <v>114510</v>
          </cell>
        </row>
        <row r="94">
          <cell r="C94" t="str">
            <v>王家井</v>
          </cell>
          <cell r="D94" t="str">
            <v>非贫困村</v>
          </cell>
          <cell r="E94" t="str">
            <v>/</v>
          </cell>
          <cell r="F94">
            <v>19870</v>
          </cell>
          <cell r="G94">
            <v>19870</v>
          </cell>
          <cell r="H94">
            <v>19870</v>
          </cell>
          <cell r="I94">
            <v>19870</v>
          </cell>
          <cell r="J94">
            <v>19870</v>
          </cell>
          <cell r="K94">
            <v>20150</v>
          </cell>
          <cell r="L94">
            <v>20150</v>
          </cell>
          <cell r="M94">
            <v>20150</v>
          </cell>
          <cell r="N94">
            <v>20150</v>
          </cell>
          <cell r="O94">
            <v>20050</v>
          </cell>
          <cell r="P94">
            <v>20280</v>
          </cell>
          <cell r="Q94">
            <v>24655</v>
          </cell>
          <cell r="R94">
            <v>31950</v>
          </cell>
          <cell r="S94">
            <v>276885</v>
          </cell>
        </row>
        <row r="95">
          <cell r="C95" t="str">
            <v>窝坨</v>
          </cell>
          <cell r="D95" t="str">
            <v>贫困村</v>
          </cell>
          <cell r="E95">
            <v>420</v>
          </cell>
          <cell r="F95">
            <v>4200</v>
          </cell>
          <cell r="G95">
            <v>4200</v>
          </cell>
          <cell r="H95">
            <v>4200</v>
          </cell>
          <cell r="I95">
            <v>4200</v>
          </cell>
          <cell r="J95">
            <v>4200</v>
          </cell>
          <cell r="K95">
            <v>4200</v>
          </cell>
          <cell r="L95">
            <v>4200</v>
          </cell>
          <cell r="M95">
            <v>4200</v>
          </cell>
          <cell r="N95">
            <v>4200</v>
          </cell>
          <cell r="O95">
            <v>4200</v>
          </cell>
          <cell r="P95">
            <v>4450</v>
          </cell>
          <cell r="Q95">
            <v>5500</v>
          </cell>
          <cell r="R95">
            <v>7200</v>
          </cell>
          <cell r="S95">
            <v>59150</v>
          </cell>
        </row>
        <row r="96">
          <cell r="C96" t="str">
            <v>斜山</v>
          </cell>
          <cell r="D96" t="str">
            <v>贫困村</v>
          </cell>
          <cell r="E96">
            <v>300</v>
          </cell>
          <cell r="F96">
            <v>4090</v>
          </cell>
          <cell r="G96">
            <v>4140</v>
          </cell>
          <cell r="H96">
            <v>5340</v>
          </cell>
          <cell r="I96">
            <v>5340</v>
          </cell>
          <cell r="J96">
            <v>5340</v>
          </cell>
          <cell r="K96">
            <v>5880</v>
          </cell>
          <cell r="L96">
            <v>5880</v>
          </cell>
          <cell r="M96">
            <v>5880</v>
          </cell>
          <cell r="N96">
            <v>5880</v>
          </cell>
          <cell r="O96">
            <v>5830</v>
          </cell>
          <cell r="P96">
            <v>5830</v>
          </cell>
          <cell r="Q96">
            <v>7470</v>
          </cell>
          <cell r="R96">
            <v>9800</v>
          </cell>
          <cell r="S96">
            <v>76700</v>
          </cell>
        </row>
        <row r="97">
          <cell r="C97" t="str">
            <v>岳家庄</v>
          </cell>
          <cell r="D97" t="str">
            <v>非贫困村</v>
          </cell>
          <cell r="E97" t="str">
            <v>/</v>
          </cell>
          <cell r="F97">
            <v>18110</v>
          </cell>
          <cell r="G97">
            <v>18070</v>
          </cell>
          <cell r="H97">
            <v>18070</v>
          </cell>
          <cell r="I97">
            <v>18070</v>
          </cell>
          <cell r="J97">
            <v>18070</v>
          </cell>
          <cell r="K97">
            <v>17940</v>
          </cell>
          <cell r="L97">
            <v>18420</v>
          </cell>
          <cell r="M97">
            <v>18420</v>
          </cell>
          <cell r="N97">
            <v>18380</v>
          </cell>
          <cell r="O97">
            <v>19930</v>
          </cell>
          <cell r="P97">
            <v>20200</v>
          </cell>
          <cell r="Q97">
            <v>24463</v>
          </cell>
          <cell r="R97">
            <v>31650</v>
          </cell>
          <cell r="S97">
            <v>259793</v>
          </cell>
        </row>
        <row r="98">
          <cell r="C98" t="str">
            <v>寨沟门</v>
          </cell>
          <cell r="D98" t="str">
            <v>贫困村</v>
          </cell>
          <cell r="E98">
            <v>300</v>
          </cell>
          <cell r="F98">
            <v>7860</v>
          </cell>
          <cell r="G98">
            <v>7660</v>
          </cell>
          <cell r="H98">
            <v>7660</v>
          </cell>
          <cell r="I98">
            <v>7660</v>
          </cell>
          <cell r="J98">
            <v>7710</v>
          </cell>
          <cell r="K98">
            <v>7710</v>
          </cell>
          <cell r="L98">
            <v>7710</v>
          </cell>
          <cell r="M98">
            <v>7710</v>
          </cell>
          <cell r="N98">
            <v>7710</v>
          </cell>
          <cell r="O98">
            <v>7710</v>
          </cell>
          <cell r="P98">
            <v>7670</v>
          </cell>
          <cell r="Q98">
            <v>9910</v>
          </cell>
          <cell r="R98">
            <v>12800</v>
          </cell>
          <cell r="S98">
            <v>107480</v>
          </cell>
        </row>
        <row r="99">
          <cell r="C99" t="str">
            <v>北张家庄</v>
          </cell>
          <cell r="D99" t="str">
            <v>非贫困村</v>
          </cell>
          <cell r="E99" t="str">
            <v>/</v>
          </cell>
          <cell r="F99">
            <v>12980</v>
          </cell>
          <cell r="G99">
            <v>13130</v>
          </cell>
          <cell r="H99">
            <v>13130</v>
          </cell>
          <cell r="I99">
            <v>13130</v>
          </cell>
          <cell r="J99">
            <v>13130</v>
          </cell>
          <cell r="K99">
            <v>13530</v>
          </cell>
          <cell r="L99">
            <v>13770</v>
          </cell>
          <cell r="M99">
            <v>13770</v>
          </cell>
          <cell r="N99">
            <v>13770</v>
          </cell>
          <cell r="O99">
            <v>13770</v>
          </cell>
          <cell r="P99">
            <v>13770</v>
          </cell>
          <cell r="Q99">
            <v>17409</v>
          </cell>
          <cell r="R99">
            <v>22450</v>
          </cell>
          <cell r="S99">
            <v>187739</v>
          </cell>
        </row>
        <row r="100">
          <cell r="C100" t="str">
            <v>周村</v>
          </cell>
          <cell r="D100" t="str">
            <v>贫困村</v>
          </cell>
          <cell r="E100">
            <v>300</v>
          </cell>
          <cell r="F100">
            <v>38840</v>
          </cell>
          <cell r="G100">
            <v>38690</v>
          </cell>
          <cell r="H100">
            <v>38730</v>
          </cell>
          <cell r="I100">
            <v>39450</v>
          </cell>
          <cell r="J100">
            <v>40420</v>
          </cell>
          <cell r="K100">
            <v>41700</v>
          </cell>
          <cell r="L100">
            <v>42740</v>
          </cell>
          <cell r="M100">
            <v>42660</v>
          </cell>
          <cell r="N100">
            <v>43320</v>
          </cell>
          <cell r="O100">
            <v>43620</v>
          </cell>
          <cell r="P100">
            <v>43980</v>
          </cell>
          <cell r="Q100">
            <v>55872</v>
          </cell>
          <cell r="R100">
            <v>70500</v>
          </cell>
          <cell r="S100">
            <v>580522</v>
          </cell>
        </row>
        <row r="101">
          <cell r="C101" t="str">
            <v>北李庄</v>
          </cell>
          <cell r="D101" t="str">
            <v>贫困村</v>
          </cell>
          <cell r="E101">
            <v>300</v>
          </cell>
          <cell r="F101">
            <v>3090</v>
          </cell>
          <cell r="G101">
            <v>3290</v>
          </cell>
          <cell r="H101">
            <v>3250</v>
          </cell>
          <cell r="I101">
            <v>3250</v>
          </cell>
          <cell r="J101">
            <v>3250</v>
          </cell>
          <cell r="K101">
            <v>3250</v>
          </cell>
          <cell r="L101">
            <v>3810</v>
          </cell>
          <cell r="M101">
            <v>3810</v>
          </cell>
          <cell r="N101">
            <v>3810</v>
          </cell>
          <cell r="O101">
            <v>3810</v>
          </cell>
          <cell r="P101">
            <v>3610</v>
          </cell>
          <cell r="Q101">
            <v>4360</v>
          </cell>
          <cell r="R101">
            <v>5700</v>
          </cell>
          <cell r="S101">
            <v>48290</v>
          </cell>
        </row>
        <row r="102">
          <cell r="C102" t="str">
            <v>北梁家庄</v>
          </cell>
          <cell r="D102" t="str">
            <v>贫困村</v>
          </cell>
          <cell r="E102" t="str">
            <v>/</v>
          </cell>
          <cell r="F102">
            <v>12910</v>
          </cell>
          <cell r="G102">
            <v>12910</v>
          </cell>
          <cell r="H102">
            <v>13060</v>
          </cell>
          <cell r="I102">
            <v>13060</v>
          </cell>
          <cell r="J102">
            <v>13110</v>
          </cell>
          <cell r="K102">
            <v>13110</v>
          </cell>
          <cell r="L102">
            <v>13070</v>
          </cell>
          <cell r="M102">
            <v>13070</v>
          </cell>
          <cell r="N102">
            <v>13070</v>
          </cell>
          <cell r="O102">
            <v>13070</v>
          </cell>
          <cell r="P102">
            <v>13070</v>
          </cell>
          <cell r="Q102">
            <v>15420</v>
          </cell>
          <cell r="R102">
            <v>18800</v>
          </cell>
          <cell r="S102">
            <v>177730</v>
          </cell>
        </row>
        <row r="103">
          <cell r="C103" t="str">
            <v>北辛庄</v>
          </cell>
          <cell r="D103" t="str">
            <v>贫困村</v>
          </cell>
          <cell r="E103">
            <v>300</v>
          </cell>
          <cell r="F103">
            <v>77544</v>
          </cell>
          <cell r="G103">
            <v>77544</v>
          </cell>
          <cell r="H103">
            <v>78174</v>
          </cell>
          <cell r="I103">
            <v>78374</v>
          </cell>
          <cell r="J103">
            <v>78334</v>
          </cell>
          <cell r="K103">
            <v>78624</v>
          </cell>
          <cell r="L103">
            <v>78366</v>
          </cell>
          <cell r="M103">
            <v>78166</v>
          </cell>
          <cell r="N103">
            <v>78246</v>
          </cell>
          <cell r="O103">
            <v>78046</v>
          </cell>
          <cell r="P103">
            <v>77455</v>
          </cell>
          <cell r="Q103">
            <v>88867.5</v>
          </cell>
          <cell r="R103">
            <v>91835</v>
          </cell>
          <cell r="S103">
            <v>1039575.5</v>
          </cell>
        </row>
        <row r="104">
          <cell r="C104" t="str">
            <v>大道沟</v>
          </cell>
          <cell r="D104" t="str">
            <v>贫困村</v>
          </cell>
          <cell r="E104">
            <v>420</v>
          </cell>
          <cell r="F104">
            <v>17380</v>
          </cell>
          <cell r="G104">
            <v>17620</v>
          </cell>
          <cell r="H104">
            <v>17620</v>
          </cell>
          <cell r="I104">
            <v>17620</v>
          </cell>
          <cell r="J104">
            <v>18030</v>
          </cell>
          <cell r="K104">
            <v>18030</v>
          </cell>
          <cell r="L104">
            <v>18030</v>
          </cell>
          <cell r="M104">
            <v>18030</v>
          </cell>
          <cell r="N104">
            <v>18030</v>
          </cell>
          <cell r="O104">
            <v>18030</v>
          </cell>
          <cell r="P104">
            <v>17950</v>
          </cell>
          <cell r="Q104">
            <v>21300</v>
          </cell>
          <cell r="R104">
            <v>26800</v>
          </cell>
          <cell r="S104">
            <v>244470</v>
          </cell>
        </row>
        <row r="105">
          <cell r="C105" t="str">
            <v>东坡</v>
          </cell>
          <cell r="D105" t="str">
            <v>贫困村</v>
          </cell>
          <cell r="E105" t="str">
            <v>/</v>
          </cell>
          <cell r="F105">
            <v>21510</v>
          </cell>
          <cell r="G105">
            <v>21460</v>
          </cell>
          <cell r="H105">
            <v>21132</v>
          </cell>
          <cell r="I105">
            <v>21660</v>
          </cell>
          <cell r="J105">
            <v>21560</v>
          </cell>
          <cell r="K105">
            <v>21710</v>
          </cell>
          <cell r="L105">
            <v>21510</v>
          </cell>
          <cell r="M105">
            <v>21510</v>
          </cell>
          <cell r="N105">
            <v>21460</v>
          </cell>
          <cell r="O105">
            <v>21230</v>
          </cell>
          <cell r="P105">
            <v>21190</v>
          </cell>
          <cell r="Q105">
            <v>24915</v>
          </cell>
          <cell r="R105">
            <v>31650</v>
          </cell>
          <cell r="S105">
            <v>292497</v>
          </cell>
        </row>
        <row r="106">
          <cell r="C106" t="str">
            <v>东团堡</v>
          </cell>
          <cell r="D106" t="str">
            <v>贫困村</v>
          </cell>
          <cell r="E106">
            <v>300</v>
          </cell>
          <cell r="F106">
            <v>64296</v>
          </cell>
          <cell r="G106">
            <v>68250</v>
          </cell>
          <cell r="H106">
            <v>67594</v>
          </cell>
          <cell r="I106">
            <v>67390</v>
          </cell>
          <cell r="J106">
            <v>67470</v>
          </cell>
          <cell r="K106">
            <v>66858</v>
          </cell>
          <cell r="L106">
            <v>66442</v>
          </cell>
          <cell r="M106">
            <v>67204</v>
          </cell>
          <cell r="N106">
            <v>66846</v>
          </cell>
          <cell r="O106">
            <v>66561</v>
          </cell>
          <cell r="P106">
            <v>66568</v>
          </cell>
          <cell r="Q106">
            <v>77782</v>
          </cell>
          <cell r="R106">
            <v>97642.5</v>
          </cell>
          <cell r="S106">
            <v>910903.5</v>
          </cell>
        </row>
        <row r="107">
          <cell r="C107" t="str">
            <v>红花峪</v>
          </cell>
          <cell r="D107" t="str">
            <v>贫困村</v>
          </cell>
          <cell r="E107">
            <v>266</v>
          </cell>
          <cell r="F107">
            <v>28010</v>
          </cell>
          <cell r="G107">
            <v>24614</v>
          </cell>
          <cell r="H107">
            <v>24928</v>
          </cell>
          <cell r="I107">
            <v>26220</v>
          </cell>
          <cell r="J107">
            <v>26636</v>
          </cell>
          <cell r="K107">
            <v>24030</v>
          </cell>
          <cell r="L107">
            <v>25614</v>
          </cell>
          <cell r="M107">
            <v>26712</v>
          </cell>
          <cell r="N107">
            <v>26434</v>
          </cell>
          <cell r="O107">
            <v>26130</v>
          </cell>
          <cell r="P107">
            <v>25920</v>
          </cell>
          <cell r="Q107">
            <v>29847.5</v>
          </cell>
          <cell r="R107">
            <v>31685</v>
          </cell>
          <cell r="S107">
            <v>346780.5</v>
          </cell>
        </row>
        <row r="108">
          <cell r="C108" t="str">
            <v>侯家沟</v>
          </cell>
          <cell r="D108" t="str">
            <v>贫困村</v>
          </cell>
          <cell r="E108">
            <v>300</v>
          </cell>
          <cell r="F108">
            <v>24594</v>
          </cell>
          <cell r="G108">
            <v>25462</v>
          </cell>
          <cell r="H108">
            <v>26106</v>
          </cell>
          <cell r="I108">
            <v>26352</v>
          </cell>
          <cell r="J108">
            <v>26232</v>
          </cell>
          <cell r="K108">
            <v>26202</v>
          </cell>
          <cell r="L108">
            <v>26202</v>
          </cell>
          <cell r="M108">
            <v>26202</v>
          </cell>
          <cell r="N108">
            <v>25824</v>
          </cell>
          <cell r="O108">
            <v>26200</v>
          </cell>
          <cell r="P108">
            <v>26390</v>
          </cell>
          <cell r="Q108">
            <v>30250</v>
          </cell>
          <cell r="R108">
            <v>32345</v>
          </cell>
          <cell r="S108">
            <v>348361</v>
          </cell>
        </row>
        <row r="109">
          <cell r="C109" t="str">
            <v>箭杆河</v>
          </cell>
          <cell r="D109" t="str">
            <v>贫困村</v>
          </cell>
          <cell r="E109">
            <v>420</v>
          </cell>
          <cell r="F109">
            <v>68910</v>
          </cell>
          <cell r="G109">
            <v>68830</v>
          </cell>
          <cell r="H109">
            <v>68830</v>
          </cell>
          <cell r="I109">
            <v>68970</v>
          </cell>
          <cell r="J109">
            <v>68930</v>
          </cell>
          <cell r="K109">
            <v>69070</v>
          </cell>
          <cell r="L109">
            <v>68290</v>
          </cell>
          <cell r="M109">
            <v>68050</v>
          </cell>
          <cell r="N109">
            <v>68690</v>
          </cell>
          <cell r="O109">
            <v>68610</v>
          </cell>
          <cell r="P109">
            <v>68501</v>
          </cell>
          <cell r="Q109">
            <v>77260</v>
          </cell>
          <cell r="R109">
            <v>80300</v>
          </cell>
          <cell r="S109">
            <v>913241</v>
          </cell>
        </row>
        <row r="110">
          <cell r="C110" t="str">
            <v>连巴岭</v>
          </cell>
          <cell r="D110" t="str">
            <v>贫困村</v>
          </cell>
          <cell r="E110">
            <v>420</v>
          </cell>
          <cell r="F110">
            <v>27832</v>
          </cell>
          <cell r="G110">
            <v>25386</v>
          </cell>
          <cell r="H110">
            <v>25552</v>
          </cell>
          <cell r="I110">
            <v>27800</v>
          </cell>
          <cell r="J110">
            <v>28260</v>
          </cell>
          <cell r="K110">
            <v>27276</v>
          </cell>
          <cell r="L110">
            <v>27268</v>
          </cell>
          <cell r="M110">
            <v>27580</v>
          </cell>
          <cell r="N110">
            <v>27590</v>
          </cell>
          <cell r="O110">
            <v>27770</v>
          </cell>
          <cell r="P110">
            <v>26310</v>
          </cell>
          <cell r="Q110">
            <v>31835</v>
          </cell>
          <cell r="R110">
            <v>34657.5</v>
          </cell>
          <cell r="S110">
            <v>365116.5</v>
          </cell>
        </row>
        <row r="111">
          <cell r="C111" t="str">
            <v>杄树底</v>
          </cell>
          <cell r="D111" t="str">
            <v>贫困村</v>
          </cell>
          <cell r="E111" t="str">
            <v>/</v>
          </cell>
          <cell r="F111">
            <v>31282</v>
          </cell>
          <cell r="G111">
            <v>33696</v>
          </cell>
          <cell r="H111">
            <v>32596</v>
          </cell>
          <cell r="I111">
            <v>32668</v>
          </cell>
          <cell r="J111">
            <v>32308</v>
          </cell>
          <cell r="K111">
            <v>34162</v>
          </cell>
          <cell r="L111">
            <v>33618</v>
          </cell>
          <cell r="M111">
            <v>34284</v>
          </cell>
          <cell r="N111">
            <v>34082</v>
          </cell>
          <cell r="O111">
            <v>34830</v>
          </cell>
          <cell r="P111">
            <v>34450</v>
          </cell>
          <cell r="Q111">
            <v>41737.5</v>
          </cell>
          <cell r="R111">
            <v>47375</v>
          </cell>
          <cell r="S111">
            <v>457088.5</v>
          </cell>
        </row>
        <row r="112">
          <cell r="C112" t="str">
            <v>汤子岭</v>
          </cell>
          <cell r="D112" t="str">
            <v>贫困村</v>
          </cell>
          <cell r="E112">
            <v>300</v>
          </cell>
          <cell r="F112">
            <v>8000</v>
          </cell>
          <cell r="G112">
            <v>14894</v>
          </cell>
          <cell r="H112">
            <v>25890</v>
          </cell>
          <cell r="I112">
            <v>25250</v>
          </cell>
          <cell r="J112">
            <v>17566</v>
          </cell>
          <cell r="K112">
            <v>22268</v>
          </cell>
          <cell r="L112">
            <v>23538</v>
          </cell>
          <cell r="M112">
            <v>20572</v>
          </cell>
          <cell r="N112">
            <v>22182</v>
          </cell>
          <cell r="O112">
            <v>7720</v>
          </cell>
          <cell r="P112">
            <v>22782</v>
          </cell>
          <cell r="Q112">
            <v>18187.5</v>
          </cell>
          <cell r="R112">
            <v>26780</v>
          </cell>
          <cell r="S112">
            <v>255629.5</v>
          </cell>
        </row>
        <row r="113">
          <cell r="C113" t="str">
            <v>北王家湾</v>
          </cell>
          <cell r="D113" t="str">
            <v>贫困村</v>
          </cell>
          <cell r="E113">
            <v>300</v>
          </cell>
          <cell r="F113">
            <v>23080</v>
          </cell>
          <cell r="G113">
            <v>22990</v>
          </cell>
          <cell r="H113">
            <v>23058</v>
          </cell>
          <cell r="I113">
            <v>23280</v>
          </cell>
          <cell r="J113">
            <v>23080</v>
          </cell>
          <cell r="K113">
            <v>23120</v>
          </cell>
          <cell r="L113">
            <v>23420</v>
          </cell>
          <cell r="M113">
            <v>23420</v>
          </cell>
          <cell r="N113">
            <v>23380</v>
          </cell>
          <cell r="O113">
            <v>23048</v>
          </cell>
          <cell r="P113">
            <v>23048</v>
          </cell>
          <cell r="Q113">
            <v>27028</v>
          </cell>
          <cell r="R113">
            <v>31800</v>
          </cell>
          <cell r="S113">
            <v>313752</v>
          </cell>
        </row>
        <row r="114">
          <cell r="C114" t="str">
            <v>五节崖</v>
          </cell>
          <cell r="D114" t="str">
            <v>贫困村</v>
          </cell>
          <cell r="E114" t="str">
            <v>/</v>
          </cell>
          <cell r="F114">
            <v>27660</v>
          </cell>
          <cell r="G114">
            <v>26800</v>
          </cell>
          <cell r="H114">
            <v>25140</v>
          </cell>
          <cell r="I114">
            <v>25818</v>
          </cell>
          <cell r="J114">
            <v>27150</v>
          </cell>
          <cell r="K114">
            <v>27310</v>
          </cell>
          <cell r="L114">
            <v>26346</v>
          </cell>
          <cell r="M114">
            <v>28580</v>
          </cell>
          <cell r="N114">
            <v>26066</v>
          </cell>
          <cell r="O114">
            <v>28675</v>
          </cell>
          <cell r="P114">
            <v>26126</v>
          </cell>
          <cell r="Q114">
            <v>32220</v>
          </cell>
          <cell r="R114">
            <v>38860</v>
          </cell>
          <cell r="S114">
            <v>366751</v>
          </cell>
        </row>
        <row r="115">
          <cell r="C115" t="str">
            <v>西团堡</v>
          </cell>
          <cell r="D115" t="str">
            <v>贫困村</v>
          </cell>
          <cell r="E115">
            <v>630</v>
          </cell>
          <cell r="F115">
            <v>20576</v>
          </cell>
          <cell r="G115">
            <v>19562</v>
          </cell>
          <cell r="H115">
            <v>19934</v>
          </cell>
          <cell r="I115">
            <v>23768</v>
          </cell>
          <cell r="J115">
            <v>21054</v>
          </cell>
          <cell r="K115">
            <v>31800</v>
          </cell>
          <cell r="L115">
            <v>28562</v>
          </cell>
          <cell r="M115">
            <v>27812</v>
          </cell>
          <cell r="N115">
            <v>28272</v>
          </cell>
          <cell r="O115">
            <v>30082.5</v>
          </cell>
          <cell r="P115">
            <v>29005</v>
          </cell>
          <cell r="Q115">
            <v>35392.5</v>
          </cell>
          <cell r="R115">
            <v>36180</v>
          </cell>
          <cell r="S115">
            <v>352000</v>
          </cell>
        </row>
        <row r="116">
          <cell r="C116" t="str">
            <v>卸甲沟</v>
          </cell>
          <cell r="D116" t="str">
            <v>贫困村</v>
          </cell>
          <cell r="E116">
            <v>300</v>
          </cell>
          <cell r="F116">
            <v>8710</v>
          </cell>
          <cell r="G116">
            <v>9540</v>
          </cell>
          <cell r="H116">
            <v>9540</v>
          </cell>
          <cell r="I116">
            <v>9540</v>
          </cell>
          <cell r="J116">
            <v>9540</v>
          </cell>
          <cell r="K116">
            <v>11340</v>
          </cell>
          <cell r="L116">
            <v>9960</v>
          </cell>
          <cell r="M116">
            <v>9910</v>
          </cell>
          <cell r="N116">
            <v>10250</v>
          </cell>
          <cell r="O116">
            <v>10300</v>
          </cell>
          <cell r="P116">
            <v>10260</v>
          </cell>
          <cell r="Q116">
            <v>18740</v>
          </cell>
          <cell r="R116">
            <v>13400</v>
          </cell>
          <cell r="S116">
            <v>141030</v>
          </cell>
        </row>
        <row r="117">
          <cell r="C117" t="str">
            <v>杨庄</v>
          </cell>
          <cell r="D117" t="str">
            <v>贫困村</v>
          </cell>
          <cell r="E117" t="str">
            <v>/</v>
          </cell>
          <cell r="F117">
            <v>11648</v>
          </cell>
          <cell r="G117">
            <v>11350</v>
          </cell>
          <cell r="H117">
            <v>11350</v>
          </cell>
          <cell r="I117">
            <v>11738</v>
          </cell>
          <cell r="J117">
            <v>11830</v>
          </cell>
          <cell r="K117">
            <v>11830</v>
          </cell>
          <cell r="L117">
            <v>11630</v>
          </cell>
          <cell r="M117">
            <v>11488</v>
          </cell>
          <cell r="N117">
            <v>11630</v>
          </cell>
          <cell r="O117">
            <v>11630</v>
          </cell>
          <cell r="P117">
            <v>11630</v>
          </cell>
          <cell r="Q117">
            <v>13610</v>
          </cell>
          <cell r="R117">
            <v>16370</v>
          </cell>
          <cell r="S117">
            <v>157734</v>
          </cell>
        </row>
        <row r="118">
          <cell r="C118" t="str">
            <v>养老河</v>
          </cell>
          <cell r="D118" t="str">
            <v>贫困村</v>
          </cell>
          <cell r="E118">
            <v>420</v>
          </cell>
          <cell r="F118">
            <v>54160</v>
          </cell>
          <cell r="G118">
            <v>52790</v>
          </cell>
          <cell r="H118">
            <v>51330</v>
          </cell>
          <cell r="I118">
            <v>52160</v>
          </cell>
          <cell r="J118">
            <v>53780</v>
          </cell>
          <cell r="K118">
            <v>54380</v>
          </cell>
          <cell r="L118">
            <v>54450</v>
          </cell>
          <cell r="M118">
            <v>54040</v>
          </cell>
          <cell r="N118">
            <v>54450</v>
          </cell>
          <cell r="O118">
            <v>54740</v>
          </cell>
          <cell r="P118">
            <v>54540</v>
          </cell>
          <cell r="Q118">
            <v>62440</v>
          </cell>
          <cell r="R118">
            <v>64070</v>
          </cell>
          <cell r="S118">
            <v>717330</v>
          </cell>
        </row>
        <row r="119">
          <cell r="C119" t="str">
            <v>袁家村</v>
          </cell>
          <cell r="D119" t="str">
            <v>贫困村</v>
          </cell>
          <cell r="E119">
            <v>420</v>
          </cell>
          <cell r="F119">
            <v>13360</v>
          </cell>
          <cell r="G119">
            <v>12490</v>
          </cell>
          <cell r="H119">
            <v>12490</v>
          </cell>
          <cell r="I119">
            <v>12490</v>
          </cell>
          <cell r="J119">
            <v>12450</v>
          </cell>
          <cell r="K119">
            <v>12450</v>
          </cell>
          <cell r="L119">
            <v>12250</v>
          </cell>
          <cell r="M119">
            <v>12250</v>
          </cell>
          <cell r="N119">
            <v>12250</v>
          </cell>
          <cell r="O119">
            <v>12200</v>
          </cell>
          <cell r="P119">
            <v>12250</v>
          </cell>
          <cell r="Q119">
            <v>14450</v>
          </cell>
          <cell r="R119">
            <v>17590</v>
          </cell>
          <cell r="S119">
            <v>168970</v>
          </cell>
        </row>
        <row r="120">
          <cell r="C120" t="str">
            <v>黑石沟</v>
          </cell>
          <cell r="D120" t="str">
            <v>贫困村</v>
          </cell>
          <cell r="E120">
            <v>420</v>
          </cell>
          <cell r="F120">
            <v>11360</v>
          </cell>
          <cell r="G120">
            <v>11360</v>
          </cell>
          <cell r="H120">
            <v>11360</v>
          </cell>
          <cell r="I120">
            <v>11360</v>
          </cell>
          <cell r="J120">
            <v>11280</v>
          </cell>
          <cell r="K120">
            <v>11280</v>
          </cell>
          <cell r="L120">
            <v>11280</v>
          </cell>
          <cell r="M120">
            <v>11280</v>
          </cell>
          <cell r="N120">
            <v>11240</v>
          </cell>
          <cell r="O120">
            <v>11240</v>
          </cell>
          <cell r="P120">
            <v>11240</v>
          </cell>
          <cell r="Q120">
            <v>13190</v>
          </cell>
          <cell r="R120">
            <v>15200</v>
          </cell>
          <cell r="S120">
            <v>152670</v>
          </cell>
        </row>
        <row r="121">
          <cell r="C121" t="str">
            <v>留家庄</v>
          </cell>
          <cell r="D121" t="str">
            <v>贫困村</v>
          </cell>
          <cell r="E121">
            <v>420</v>
          </cell>
          <cell r="F121">
            <v>44310</v>
          </cell>
          <cell r="G121">
            <v>44110</v>
          </cell>
          <cell r="H121">
            <v>43670</v>
          </cell>
          <cell r="I121">
            <v>43670</v>
          </cell>
          <cell r="J121">
            <v>46760</v>
          </cell>
          <cell r="K121">
            <v>46760</v>
          </cell>
          <cell r="L121">
            <v>46560</v>
          </cell>
          <cell r="M121">
            <v>46560</v>
          </cell>
          <cell r="N121">
            <v>46560</v>
          </cell>
          <cell r="O121">
            <v>46560</v>
          </cell>
          <cell r="P121">
            <v>46560</v>
          </cell>
          <cell r="Q121">
            <v>55330</v>
          </cell>
          <cell r="R121">
            <v>64050</v>
          </cell>
          <cell r="S121">
            <v>621460</v>
          </cell>
        </row>
        <row r="122">
          <cell r="C122" t="str">
            <v>马圈沟门</v>
          </cell>
          <cell r="D122" t="str">
            <v>非贫困村</v>
          </cell>
          <cell r="E122" t="str">
            <v>/</v>
          </cell>
          <cell r="F122">
            <v>9840</v>
          </cell>
          <cell r="G122">
            <v>9840</v>
          </cell>
          <cell r="H122">
            <v>9800</v>
          </cell>
          <cell r="I122">
            <v>9840</v>
          </cell>
          <cell r="J122">
            <v>10430</v>
          </cell>
          <cell r="K122">
            <v>10430</v>
          </cell>
          <cell r="L122">
            <v>10230</v>
          </cell>
          <cell r="M122">
            <v>10230</v>
          </cell>
          <cell r="N122">
            <v>10230</v>
          </cell>
          <cell r="O122">
            <v>10230</v>
          </cell>
          <cell r="P122">
            <v>10230</v>
          </cell>
          <cell r="Q122">
            <v>12180</v>
          </cell>
          <cell r="R122">
            <v>15500</v>
          </cell>
          <cell r="S122">
            <v>139010</v>
          </cell>
        </row>
        <row r="123">
          <cell r="C123" t="str">
            <v>坡水</v>
          </cell>
          <cell r="D123" t="str">
            <v>贫困村</v>
          </cell>
          <cell r="E123">
            <v>300</v>
          </cell>
          <cell r="F123">
            <v>8250</v>
          </cell>
          <cell r="G123">
            <v>8250</v>
          </cell>
          <cell r="H123">
            <v>8250</v>
          </cell>
          <cell r="I123">
            <v>8250</v>
          </cell>
          <cell r="J123">
            <v>8250</v>
          </cell>
          <cell r="K123">
            <v>8250</v>
          </cell>
          <cell r="L123">
            <v>8580</v>
          </cell>
          <cell r="M123">
            <v>8580</v>
          </cell>
          <cell r="N123">
            <v>8580</v>
          </cell>
          <cell r="O123">
            <v>8580</v>
          </cell>
          <cell r="P123">
            <v>8580</v>
          </cell>
          <cell r="Q123">
            <v>10080</v>
          </cell>
          <cell r="R123">
            <v>11850</v>
          </cell>
          <cell r="S123">
            <v>114330</v>
          </cell>
        </row>
        <row r="124">
          <cell r="C124" t="str">
            <v>烧车</v>
          </cell>
          <cell r="D124" t="str">
            <v>贫困村</v>
          </cell>
          <cell r="E124">
            <v>300</v>
          </cell>
          <cell r="F124">
            <v>17020</v>
          </cell>
          <cell r="G124">
            <v>16980</v>
          </cell>
          <cell r="H124">
            <v>16980</v>
          </cell>
          <cell r="I124">
            <v>16480</v>
          </cell>
          <cell r="J124">
            <v>16480</v>
          </cell>
          <cell r="K124">
            <v>16480</v>
          </cell>
          <cell r="L124">
            <v>16440</v>
          </cell>
          <cell r="M124">
            <v>16440</v>
          </cell>
          <cell r="N124">
            <v>16240</v>
          </cell>
          <cell r="O124">
            <v>16240</v>
          </cell>
          <cell r="P124">
            <v>16240</v>
          </cell>
          <cell r="Q124">
            <v>19300</v>
          </cell>
          <cell r="R124">
            <v>24800</v>
          </cell>
          <cell r="S124">
            <v>226120</v>
          </cell>
        </row>
        <row r="125">
          <cell r="C125" t="str">
            <v>石片</v>
          </cell>
          <cell r="D125" t="str">
            <v>贫困村</v>
          </cell>
          <cell r="E125">
            <v>420</v>
          </cell>
          <cell r="F125">
            <v>5310</v>
          </cell>
          <cell r="G125">
            <v>5310</v>
          </cell>
          <cell r="H125">
            <v>5310</v>
          </cell>
          <cell r="I125">
            <v>5310</v>
          </cell>
          <cell r="J125">
            <v>5310</v>
          </cell>
          <cell r="K125">
            <v>5310</v>
          </cell>
          <cell r="L125">
            <v>5310</v>
          </cell>
          <cell r="M125">
            <v>5310</v>
          </cell>
          <cell r="N125">
            <v>5310</v>
          </cell>
          <cell r="O125">
            <v>5310</v>
          </cell>
          <cell r="P125">
            <v>5310</v>
          </cell>
          <cell r="Q125">
            <v>6360</v>
          </cell>
          <cell r="R125">
            <v>8400</v>
          </cell>
          <cell r="S125">
            <v>73170</v>
          </cell>
        </row>
        <row r="126">
          <cell r="C126" t="str">
            <v>水石塘</v>
          </cell>
          <cell r="D126" t="str">
            <v>非贫困村</v>
          </cell>
          <cell r="E126" t="str">
            <v>/</v>
          </cell>
          <cell r="F126">
            <v>17800</v>
          </cell>
          <cell r="G126">
            <v>17800</v>
          </cell>
          <cell r="H126">
            <v>17800</v>
          </cell>
          <cell r="I126">
            <v>17800</v>
          </cell>
          <cell r="J126">
            <v>17800</v>
          </cell>
          <cell r="K126">
            <v>17800</v>
          </cell>
          <cell r="L126">
            <v>17760</v>
          </cell>
          <cell r="M126">
            <v>17520</v>
          </cell>
          <cell r="N126">
            <v>17520</v>
          </cell>
          <cell r="O126">
            <v>17520</v>
          </cell>
          <cell r="P126">
            <v>17520</v>
          </cell>
          <cell r="Q126">
            <v>21120</v>
          </cell>
          <cell r="R126">
            <v>28350</v>
          </cell>
          <cell r="S126">
            <v>244110</v>
          </cell>
        </row>
        <row r="127">
          <cell r="C127" t="str">
            <v>四角台</v>
          </cell>
          <cell r="D127" t="str">
            <v>贫困村</v>
          </cell>
          <cell r="E127">
            <v>420</v>
          </cell>
          <cell r="F127">
            <v>11590</v>
          </cell>
          <cell r="G127">
            <v>11550</v>
          </cell>
          <cell r="H127">
            <v>11550</v>
          </cell>
          <cell r="I127">
            <v>11550</v>
          </cell>
          <cell r="J127">
            <v>11530</v>
          </cell>
          <cell r="K127">
            <v>11530</v>
          </cell>
          <cell r="L127">
            <v>11530</v>
          </cell>
          <cell r="M127">
            <v>11530</v>
          </cell>
          <cell r="N127">
            <v>11530</v>
          </cell>
          <cell r="O127">
            <v>11530</v>
          </cell>
          <cell r="P127">
            <v>11530</v>
          </cell>
          <cell r="Q127">
            <v>13330</v>
          </cell>
          <cell r="R127">
            <v>14400</v>
          </cell>
          <cell r="S127">
            <v>154680</v>
          </cell>
        </row>
        <row r="128">
          <cell r="C128" t="str">
            <v>团圆</v>
          </cell>
          <cell r="D128" t="str">
            <v>贫困村</v>
          </cell>
          <cell r="E128">
            <v>300</v>
          </cell>
          <cell r="F128">
            <v>35480</v>
          </cell>
          <cell r="G128">
            <v>35680</v>
          </cell>
          <cell r="H128">
            <v>35680</v>
          </cell>
          <cell r="I128">
            <v>35680</v>
          </cell>
          <cell r="J128">
            <v>35600</v>
          </cell>
          <cell r="K128">
            <v>35720</v>
          </cell>
          <cell r="L128">
            <v>35520</v>
          </cell>
          <cell r="M128">
            <v>35320</v>
          </cell>
          <cell r="N128">
            <v>36300</v>
          </cell>
          <cell r="O128">
            <v>36260</v>
          </cell>
          <cell r="P128">
            <v>36260</v>
          </cell>
          <cell r="Q128">
            <v>42460</v>
          </cell>
          <cell r="R128">
            <v>48650</v>
          </cell>
          <cell r="S128">
            <v>484610</v>
          </cell>
        </row>
        <row r="129">
          <cell r="C129" t="str">
            <v>伊家铺</v>
          </cell>
          <cell r="D129" t="str">
            <v>贫困村</v>
          </cell>
          <cell r="E129">
            <v>300</v>
          </cell>
          <cell r="F129">
            <v>3450</v>
          </cell>
          <cell r="G129">
            <v>3450</v>
          </cell>
          <cell r="H129">
            <v>3450</v>
          </cell>
          <cell r="I129">
            <v>3450</v>
          </cell>
          <cell r="J129">
            <v>3450</v>
          </cell>
          <cell r="K129">
            <v>3450</v>
          </cell>
          <cell r="L129">
            <v>3450</v>
          </cell>
          <cell r="M129">
            <v>3450</v>
          </cell>
          <cell r="N129">
            <v>3450</v>
          </cell>
          <cell r="O129">
            <v>3450</v>
          </cell>
          <cell r="P129">
            <v>3450</v>
          </cell>
          <cell r="Q129">
            <v>4050</v>
          </cell>
          <cell r="R129">
            <v>4800</v>
          </cell>
          <cell r="S129">
            <v>46800</v>
          </cell>
        </row>
        <row r="130">
          <cell r="C130" t="str">
            <v>张家铺</v>
          </cell>
          <cell r="D130" t="str">
            <v>贫困村</v>
          </cell>
          <cell r="E130">
            <v>420</v>
          </cell>
          <cell r="F130">
            <v>6240</v>
          </cell>
          <cell r="G130">
            <v>6040</v>
          </cell>
          <cell r="H130">
            <v>5640</v>
          </cell>
          <cell r="I130">
            <v>5640</v>
          </cell>
          <cell r="J130">
            <v>6240</v>
          </cell>
          <cell r="K130">
            <v>6240</v>
          </cell>
          <cell r="L130">
            <v>6240</v>
          </cell>
          <cell r="M130">
            <v>6240</v>
          </cell>
          <cell r="N130">
            <v>6040</v>
          </cell>
          <cell r="O130">
            <v>6040</v>
          </cell>
          <cell r="P130">
            <v>6040</v>
          </cell>
          <cell r="Q130">
            <v>9210</v>
          </cell>
          <cell r="R130">
            <v>12100</v>
          </cell>
          <cell r="S130">
            <v>87950</v>
          </cell>
        </row>
        <row r="131">
          <cell r="C131" t="str">
            <v>郑漕沟</v>
          </cell>
          <cell r="D131" t="str">
            <v>贫困村</v>
          </cell>
          <cell r="E131">
            <v>336</v>
          </cell>
          <cell r="F131">
            <v>8130</v>
          </cell>
          <cell r="G131">
            <v>8130</v>
          </cell>
          <cell r="H131">
            <v>8130</v>
          </cell>
          <cell r="I131">
            <v>8090</v>
          </cell>
          <cell r="J131">
            <v>8090</v>
          </cell>
          <cell r="K131">
            <v>8090</v>
          </cell>
          <cell r="L131">
            <v>8090</v>
          </cell>
          <cell r="M131">
            <v>8090</v>
          </cell>
          <cell r="N131">
            <v>8090</v>
          </cell>
          <cell r="O131">
            <v>7690</v>
          </cell>
          <cell r="P131">
            <v>7690</v>
          </cell>
          <cell r="Q131">
            <v>9140</v>
          </cell>
          <cell r="R131">
            <v>11600</v>
          </cell>
          <cell r="S131">
            <v>109050</v>
          </cell>
        </row>
        <row r="132">
          <cell r="C132" t="str">
            <v>范台</v>
          </cell>
          <cell r="D132" t="str">
            <v>贫困村</v>
          </cell>
          <cell r="E132">
            <v>300</v>
          </cell>
          <cell r="F132">
            <v>31660</v>
          </cell>
          <cell r="G132">
            <v>31660</v>
          </cell>
          <cell r="H132">
            <v>31660</v>
          </cell>
          <cell r="I132">
            <v>31660</v>
          </cell>
          <cell r="J132">
            <v>31660</v>
          </cell>
          <cell r="K132">
            <v>31660</v>
          </cell>
          <cell r="L132">
            <v>31660</v>
          </cell>
          <cell r="M132">
            <v>31660</v>
          </cell>
          <cell r="N132">
            <v>31620</v>
          </cell>
          <cell r="O132">
            <v>31620</v>
          </cell>
          <cell r="P132">
            <v>31580</v>
          </cell>
          <cell r="Q132">
            <v>35930</v>
          </cell>
          <cell r="R132">
            <v>36800</v>
          </cell>
          <cell r="S132">
            <v>420830</v>
          </cell>
        </row>
        <row r="133">
          <cell r="C133" t="str">
            <v>范庄旺</v>
          </cell>
          <cell r="D133" t="str">
            <v>贫困村</v>
          </cell>
          <cell r="E133">
            <v>300</v>
          </cell>
          <cell r="F133">
            <v>35400</v>
          </cell>
          <cell r="G133">
            <v>35400</v>
          </cell>
          <cell r="H133">
            <v>35280</v>
          </cell>
          <cell r="I133">
            <v>35280</v>
          </cell>
          <cell r="J133">
            <v>35280</v>
          </cell>
          <cell r="K133">
            <v>35280</v>
          </cell>
          <cell r="L133">
            <v>35130</v>
          </cell>
          <cell r="M133">
            <v>35130</v>
          </cell>
          <cell r="N133">
            <v>35190</v>
          </cell>
          <cell r="O133">
            <v>35190</v>
          </cell>
          <cell r="P133">
            <v>35190</v>
          </cell>
          <cell r="Q133">
            <v>41590</v>
          </cell>
          <cell r="R133">
            <v>51200</v>
          </cell>
          <cell r="S133">
            <v>480540</v>
          </cell>
        </row>
        <row r="134">
          <cell r="C134" t="str">
            <v>古道</v>
          </cell>
          <cell r="D134" t="str">
            <v>贫困村</v>
          </cell>
          <cell r="E134" t="str">
            <v>/</v>
          </cell>
          <cell r="F134">
            <v>18750</v>
          </cell>
          <cell r="G134">
            <v>18670</v>
          </cell>
          <cell r="H134">
            <v>18470</v>
          </cell>
          <cell r="I134">
            <v>18470</v>
          </cell>
          <cell r="J134">
            <v>18470</v>
          </cell>
          <cell r="K134">
            <v>18470</v>
          </cell>
          <cell r="L134">
            <v>18120</v>
          </cell>
          <cell r="M134">
            <v>18720</v>
          </cell>
          <cell r="N134">
            <v>18420</v>
          </cell>
          <cell r="O134">
            <v>17780</v>
          </cell>
          <cell r="P134">
            <v>17780</v>
          </cell>
          <cell r="Q134">
            <v>22600</v>
          </cell>
          <cell r="R134">
            <v>27550</v>
          </cell>
          <cell r="S134">
            <v>252270</v>
          </cell>
        </row>
        <row r="135">
          <cell r="C135" t="str">
            <v>桦木沟</v>
          </cell>
          <cell r="D135" t="str">
            <v>贫困村</v>
          </cell>
          <cell r="E135" t="str">
            <v>/</v>
          </cell>
          <cell r="F135">
            <v>17660</v>
          </cell>
          <cell r="G135">
            <v>17620</v>
          </cell>
          <cell r="H135">
            <v>17420</v>
          </cell>
          <cell r="I135">
            <v>17220</v>
          </cell>
          <cell r="J135">
            <v>17220</v>
          </cell>
          <cell r="K135">
            <v>17170</v>
          </cell>
          <cell r="L135">
            <v>17170</v>
          </cell>
          <cell r="M135">
            <v>17170</v>
          </cell>
          <cell r="N135">
            <v>17130</v>
          </cell>
          <cell r="O135">
            <v>17130</v>
          </cell>
          <cell r="P135">
            <v>16930</v>
          </cell>
          <cell r="Q135">
            <v>19430</v>
          </cell>
          <cell r="R135">
            <v>22350</v>
          </cell>
          <cell r="S135">
            <v>231620</v>
          </cell>
        </row>
        <row r="136">
          <cell r="C136" t="str">
            <v>黄柏寺</v>
          </cell>
          <cell r="D136" t="str">
            <v>贫困村</v>
          </cell>
          <cell r="E136">
            <v>119</v>
          </cell>
          <cell r="F136">
            <v>14190</v>
          </cell>
          <cell r="G136">
            <v>14140</v>
          </cell>
          <cell r="H136">
            <v>14140</v>
          </cell>
          <cell r="I136">
            <v>14140</v>
          </cell>
          <cell r="J136">
            <v>14140</v>
          </cell>
          <cell r="K136">
            <v>14140</v>
          </cell>
          <cell r="L136">
            <v>14140</v>
          </cell>
          <cell r="M136">
            <v>14140</v>
          </cell>
          <cell r="N136">
            <v>14140</v>
          </cell>
          <cell r="O136">
            <v>14140</v>
          </cell>
          <cell r="P136">
            <v>14140</v>
          </cell>
          <cell r="Q136">
            <v>16440</v>
          </cell>
          <cell r="R136">
            <v>18400</v>
          </cell>
          <cell r="S136">
            <v>190430</v>
          </cell>
        </row>
        <row r="137">
          <cell r="C137" t="str">
            <v>焦树庄</v>
          </cell>
          <cell r="D137" t="str">
            <v>贫困村</v>
          </cell>
          <cell r="E137" t="str">
            <v>/</v>
          </cell>
          <cell r="F137">
            <v>24520</v>
          </cell>
          <cell r="G137">
            <v>24520</v>
          </cell>
          <cell r="H137">
            <v>25100</v>
          </cell>
          <cell r="I137">
            <v>25060</v>
          </cell>
          <cell r="J137">
            <v>25060</v>
          </cell>
          <cell r="K137">
            <v>25060</v>
          </cell>
          <cell r="L137">
            <v>25390</v>
          </cell>
          <cell r="M137">
            <v>25390</v>
          </cell>
          <cell r="N137">
            <v>25390</v>
          </cell>
          <cell r="O137">
            <v>25390</v>
          </cell>
          <cell r="P137">
            <v>25390</v>
          </cell>
          <cell r="Q137">
            <v>29000</v>
          </cell>
          <cell r="R137">
            <v>33450</v>
          </cell>
          <cell r="S137">
            <v>338720</v>
          </cell>
        </row>
        <row r="138">
          <cell r="C138" t="str">
            <v>狼牙口</v>
          </cell>
          <cell r="D138" t="str">
            <v>贫困村</v>
          </cell>
          <cell r="E138" t="str">
            <v>/</v>
          </cell>
          <cell r="F138">
            <v>66240</v>
          </cell>
          <cell r="G138">
            <v>66240</v>
          </cell>
          <cell r="H138">
            <v>65760</v>
          </cell>
          <cell r="I138">
            <v>66210</v>
          </cell>
          <cell r="J138">
            <v>65970</v>
          </cell>
          <cell r="K138">
            <v>66400</v>
          </cell>
          <cell r="L138">
            <v>66310</v>
          </cell>
          <cell r="M138">
            <v>65870</v>
          </cell>
          <cell r="N138">
            <v>65470</v>
          </cell>
          <cell r="O138">
            <v>65760</v>
          </cell>
          <cell r="P138">
            <v>65680</v>
          </cell>
          <cell r="Q138">
            <v>77140</v>
          </cell>
          <cell r="R138">
            <v>93950</v>
          </cell>
          <cell r="S138">
            <v>897000</v>
          </cell>
        </row>
        <row r="139">
          <cell r="C139" t="str">
            <v>南马庄</v>
          </cell>
          <cell r="D139" t="str">
            <v>贫困村</v>
          </cell>
          <cell r="E139">
            <v>420</v>
          </cell>
          <cell r="F139">
            <v>57380</v>
          </cell>
          <cell r="G139">
            <v>57130</v>
          </cell>
          <cell r="H139">
            <v>56930</v>
          </cell>
          <cell r="I139">
            <v>58860</v>
          </cell>
          <cell r="J139">
            <v>58360</v>
          </cell>
          <cell r="K139">
            <v>58230</v>
          </cell>
          <cell r="L139">
            <v>57990</v>
          </cell>
          <cell r="M139">
            <v>57990</v>
          </cell>
          <cell r="N139">
            <v>57550</v>
          </cell>
          <cell r="O139">
            <v>57550</v>
          </cell>
          <cell r="P139">
            <v>57550</v>
          </cell>
          <cell r="Q139">
            <v>66650</v>
          </cell>
          <cell r="R139">
            <v>86300</v>
          </cell>
          <cell r="S139">
            <v>788470</v>
          </cell>
        </row>
        <row r="140">
          <cell r="C140" t="str">
            <v>桑树堰</v>
          </cell>
          <cell r="D140" t="str">
            <v>贫困村</v>
          </cell>
          <cell r="E140">
            <v>420</v>
          </cell>
          <cell r="F140">
            <v>14450</v>
          </cell>
          <cell r="G140">
            <v>14450</v>
          </cell>
          <cell r="H140">
            <v>14450</v>
          </cell>
          <cell r="I140">
            <v>14690</v>
          </cell>
          <cell r="J140">
            <v>14690</v>
          </cell>
          <cell r="K140">
            <v>14690</v>
          </cell>
          <cell r="L140">
            <v>14640</v>
          </cell>
          <cell r="M140">
            <v>14560</v>
          </cell>
          <cell r="N140">
            <v>14560</v>
          </cell>
          <cell r="O140">
            <v>14460</v>
          </cell>
          <cell r="P140">
            <v>14420</v>
          </cell>
          <cell r="Q140">
            <v>16430</v>
          </cell>
          <cell r="R140">
            <v>18800</v>
          </cell>
          <cell r="S140">
            <v>195290</v>
          </cell>
        </row>
        <row r="141">
          <cell r="C141" t="str">
            <v>望天岭</v>
          </cell>
          <cell r="D141" t="str">
            <v>贫困村</v>
          </cell>
          <cell r="E141">
            <v>420</v>
          </cell>
          <cell r="F141">
            <v>14760</v>
          </cell>
          <cell r="G141">
            <v>14760</v>
          </cell>
          <cell r="H141">
            <v>14760</v>
          </cell>
          <cell r="I141">
            <v>14760</v>
          </cell>
          <cell r="J141">
            <v>14760</v>
          </cell>
          <cell r="K141">
            <v>14660</v>
          </cell>
          <cell r="L141">
            <v>14610</v>
          </cell>
          <cell r="M141">
            <v>14610</v>
          </cell>
          <cell r="N141">
            <v>14570</v>
          </cell>
          <cell r="O141">
            <v>14570</v>
          </cell>
          <cell r="P141">
            <v>14330</v>
          </cell>
          <cell r="Q141">
            <v>16780</v>
          </cell>
          <cell r="R141">
            <v>19950</v>
          </cell>
          <cell r="S141">
            <v>197880</v>
          </cell>
        </row>
        <row r="142">
          <cell r="C142" t="str">
            <v>向阳会</v>
          </cell>
          <cell r="D142" t="str">
            <v>贫困村</v>
          </cell>
          <cell r="E142">
            <v>300</v>
          </cell>
          <cell r="F142">
            <v>33880</v>
          </cell>
          <cell r="G142">
            <v>33940</v>
          </cell>
          <cell r="H142">
            <v>33920</v>
          </cell>
          <cell r="I142">
            <v>33920</v>
          </cell>
          <cell r="J142">
            <v>33920</v>
          </cell>
          <cell r="K142">
            <v>33680</v>
          </cell>
          <cell r="L142">
            <v>34210</v>
          </cell>
          <cell r="M142">
            <v>34170</v>
          </cell>
          <cell r="N142">
            <v>34170</v>
          </cell>
          <cell r="O142">
            <v>33970</v>
          </cell>
          <cell r="P142">
            <v>33970</v>
          </cell>
          <cell r="Q142">
            <v>40020</v>
          </cell>
          <cell r="R142">
            <v>48500</v>
          </cell>
          <cell r="S142">
            <v>462270</v>
          </cell>
        </row>
        <row r="143">
          <cell r="C143" t="str">
            <v>向阳湾</v>
          </cell>
          <cell r="D143" t="str">
            <v>贫困村</v>
          </cell>
          <cell r="E143">
            <v>420</v>
          </cell>
          <cell r="F143">
            <v>27630</v>
          </cell>
          <cell r="G143">
            <v>27590</v>
          </cell>
          <cell r="H143">
            <v>27880</v>
          </cell>
          <cell r="I143">
            <v>31270</v>
          </cell>
          <cell r="J143">
            <v>31220</v>
          </cell>
          <cell r="K143">
            <v>31220</v>
          </cell>
          <cell r="L143">
            <v>31180</v>
          </cell>
          <cell r="M143">
            <v>30840</v>
          </cell>
          <cell r="N143">
            <v>30840</v>
          </cell>
          <cell r="O143">
            <v>30840</v>
          </cell>
          <cell r="P143">
            <v>30840</v>
          </cell>
          <cell r="Q143">
            <v>34180</v>
          </cell>
          <cell r="R143">
            <v>42600</v>
          </cell>
          <cell r="S143">
            <v>408130</v>
          </cell>
        </row>
        <row r="144">
          <cell r="C144" t="str">
            <v>小关城</v>
          </cell>
          <cell r="D144" t="str">
            <v>贫困村</v>
          </cell>
          <cell r="E144">
            <v>420</v>
          </cell>
          <cell r="F144">
            <v>31890</v>
          </cell>
          <cell r="G144">
            <v>31490</v>
          </cell>
          <cell r="H144">
            <v>31490</v>
          </cell>
          <cell r="I144">
            <v>31490</v>
          </cell>
          <cell r="J144">
            <v>31490</v>
          </cell>
          <cell r="K144">
            <v>31640</v>
          </cell>
          <cell r="L144">
            <v>31480</v>
          </cell>
          <cell r="M144">
            <v>31480</v>
          </cell>
          <cell r="N144">
            <v>31480</v>
          </cell>
          <cell r="O144">
            <v>31480</v>
          </cell>
          <cell r="P144">
            <v>31440</v>
          </cell>
          <cell r="Q144">
            <v>36890</v>
          </cell>
          <cell r="R144">
            <v>49050</v>
          </cell>
          <cell r="S144">
            <v>432790</v>
          </cell>
        </row>
        <row r="145">
          <cell r="C145" t="str">
            <v>谢台</v>
          </cell>
          <cell r="D145" t="str">
            <v>贫困村</v>
          </cell>
          <cell r="E145" t="str">
            <v>/</v>
          </cell>
          <cell r="F145">
            <v>21780</v>
          </cell>
          <cell r="G145">
            <v>21780</v>
          </cell>
          <cell r="H145">
            <v>21780</v>
          </cell>
          <cell r="I145">
            <v>22150</v>
          </cell>
          <cell r="J145">
            <v>22620</v>
          </cell>
          <cell r="K145">
            <v>22620</v>
          </cell>
          <cell r="L145">
            <v>22530</v>
          </cell>
          <cell r="M145">
            <v>22570</v>
          </cell>
          <cell r="N145">
            <v>22370</v>
          </cell>
          <cell r="O145">
            <v>22370</v>
          </cell>
          <cell r="P145">
            <v>22370</v>
          </cell>
          <cell r="Q145">
            <v>26820</v>
          </cell>
          <cell r="R145">
            <v>33400</v>
          </cell>
          <cell r="S145">
            <v>305160</v>
          </cell>
        </row>
        <row r="146">
          <cell r="C146" t="str">
            <v>曹家庄</v>
          </cell>
          <cell r="D146" t="str">
            <v>贫困村</v>
          </cell>
          <cell r="E146">
            <v>300</v>
          </cell>
          <cell r="F146">
            <v>32130</v>
          </cell>
          <cell r="G146">
            <v>32370</v>
          </cell>
          <cell r="H146">
            <v>32740</v>
          </cell>
          <cell r="I146">
            <v>32740</v>
          </cell>
          <cell r="J146">
            <v>32400</v>
          </cell>
          <cell r="K146">
            <v>32560</v>
          </cell>
          <cell r="L146">
            <v>33260</v>
          </cell>
          <cell r="M146">
            <v>33260</v>
          </cell>
          <cell r="N146">
            <v>32040</v>
          </cell>
          <cell r="O146">
            <v>32040</v>
          </cell>
          <cell r="P146">
            <v>32340</v>
          </cell>
          <cell r="Q146">
            <v>37490</v>
          </cell>
          <cell r="R146">
            <v>42950</v>
          </cell>
          <cell r="S146">
            <v>438320</v>
          </cell>
        </row>
        <row r="147">
          <cell r="C147" t="str">
            <v>大炉沟</v>
          </cell>
          <cell r="D147" t="str">
            <v>非贫困村</v>
          </cell>
          <cell r="E147" t="str">
            <v>/</v>
          </cell>
          <cell r="F147">
            <v>14240</v>
          </cell>
          <cell r="G147">
            <v>14240</v>
          </cell>
          <cell r="H147">
            <v>14440</v>
          </cell>
          <cell r="I147">
            <v>14200</v>
          </cell>
          <cell r="J147">
            <v>14250</v>
          </cell>
          <cell r="K147">
            <v>14490</v>
          </cell>
          <cell r="L147">
            <v>14930</v>
          </cell>
          <cell r="M147">
            <v>14930</v>
          </cell>
          <cell r="N147">
            <v>14930</v>
          </cell>
          <cell r="O147">
            <v>14930</v>
          </cell>
          <cell r="P147">
            <v>14930</v>
          </cell>
          <cell r="Q147">
            <v>17780</v>
          </cell>
          <cell r="R147">
            <v>22350</v>
          </cell>
          <cell r="S147">
            <v>200640</v>
          </cell>
        </row>
        <row r="148">
          <cell r="C148" t="str">
            <v>黑山</v>
          </cell>
          <cell r="D148" t="str">
            <v>贫困村</v>
          </cell>
          <cell r="E148">
            <v>300</v>
          </cell>
          <cell r="F148">
            <v>26410</v>
          </cell>
          <cell r="G148">
            <v>26310</v>
          </cell>
          <cell r="H148">
            <v>26310</v>
          </cell>
          <cell r="I148">
            <v>26270</v>
          </cell>
          <cell r="J148">
            <v>26270</v>
          </cell>
          <cell r="K148">
            <v>26230</v>
          </cell>
          <cell r="L148">
            <v>26230</v>
          </cell>
          <cell r="M148">
            <v>26230</v>
          </cell>
          <cell r="N148">
            <v>26230</v>
          </cell>
          <cell r="O148">
            <v>26230</v>
          </cell>
          <cell r="P148">
            <v>26190</v>
          </cell>
          <cell r="Q148">
            <v>30390</v>
          </cell>
          <cell r="R148">
            <v>33600</v>
          </cell>
          <cell r="S148">
            <v>352900</v>
          </cell>
        </row>
        <row r="149">
          <cell r="C149" t="str">
            <v>胡家庄</v>
          </cell>
          <cell r="D149" t="str">
            <v>贫困村</v>
          </cell>
          <cell r="E149">
            <v>420</v>
          </cell>
          <cell r="F149">
            <v>6550</v>
          </cell>
          <cell r="G149">
            <v>6550</v>
          </cell>
          <cell r="H149">
            <v>6550</v>
          </cell>
          <cell r="I149">
            <v>6550</v>
          </cell>
          <cell r="J149">
            <v>6450</v>
          </cell>
          <cell r="K149">
            <v>6450</v>
          </cell>
          <cell r="L149">
            <v>6450</v>
          </cell>
          <cell r="M149">
            <v>6450</v>
          </cell>
          <cell r="N149">
            <v>6450</v>
          </cell>
          <cell r="O149">
            <v>6450</v>
          </cell>
          <cell r="P149">
            <v>6450</v>
          </cell>
          <cell r="Q149">
            <v>7550</v>
          </cell>
          <cell r="R149">
            <v>8800</v>
          </cell>
          <cell r="S149">
            <v>87700</v>
          </cell>
        </row>
        <row r="150">
          <cell r="C150" t="str">
            <v>湖海</v>
          </cell>
          <cell r="D150" t="str">
            <v>非贫困村</v>
          </cell>
          <cell r="E150" t="str">
            <v>/</v>
          </cell>
          <cell r="F150">
            <v>7340</v>
          </cell>
          <cell r="G150">
            <v>7340</v>
          </cell>
          <cell r="H150">
            <v>7340</v>
          </cell>
          <cell r="I150">
            <v>7340</v>
          </cell>
          <cell r="J150">
            <v>7340</v>
          </cell>
          <cell r="K150">
            <v>7340</v>
          </cell>
          <cell r="L150">
            <v>7340</v>
          </cell>
          <cell r="M150">
            <v>7340</v>
          </cell>
          <cell r="N150">
            <v>7340</v>
          </cell>
          <cell r="O150">
            <v>7340</v>
          </cell>
          <cell r="P150">
            <v>7340</v>
          </cell>
          <cell r="Q150">
            <v>8790</v>
          </cell>
          <cell r="R150">
            <v>11600</v>
          </cell>
          <cell r="S150">
            <v>101130</v>
          </cell>
        </row>
        <row r="151">
          <cell r="C151" t="str">
            <v>金家庄</v>
          </cell>
          <cell r="D151" t="str">
            <v>非贫困村</v>
          </cell>
          <cell r="E151" t="str">
            <v>/</v>
          </cell>
          <cell r="F151">
            <v>6240</v>
          </cell>
          <cell r="G151">
            <v>6240</v>
          </cell>
          <cell r="H151">
            <v>6580</v>
          </cell>
          <cell r="I151">
            <v>6580</v>
          </cell>
          <cell r="J151">
            <v>6580</v>
          </cell>
          <cell r="K151">
            <v>6580</v>
          </cell>
          <cell r="L151">
            <v>6580</v>
          </cell>
          <cell r="M151">
            <v>6580</v>
          </cell>
          <cell r="N151">
            <v>6580</v>
          </cell>
          <cell r="O151">
            <v>6580</v>
          </cell>
          <cell r="P151">
            <v>6290</v>
          </cell>
          <cell r="Q151">
            <v>7730</v>
          </cell>
          <cell r="R151">
            <v>9550</v>
          </cell>
          <cell r="S151">
            <v>88690</v>
          </cell>
        </row>
        <row r="152">
          <cell r="C152" t="str">
            <v>马圈</v>
          </cell>
          <cell r="D152" t="str">
            <v>非贫困村</v>
          </cell>
          <cell r="E152" t="str">
            <v>/</v>
          </cell>
          <cell r="F152">
            <v>45620</v>
          </cell>
          <cell r="G152">
            <v>45860</v>
          </cell>
          <cell r="H152">
            <v>45620</v>
          </cell>
          <cell r="I152">
            <v>45620</v>
          </cell>
          <cell r="J152">
            <v>45580</v>
          </cell>
          <cell r="K152">
            <v>45580</v>
          </cell>
          <cell r="L152">
            <v>45500</v>
          </cell>
          <cell r="M152">
            <v>45500</v>
          </cell>
          <cell r="N152">
            <v>45260</v>
          </cell>
          <cell r="O152">
            <v>45220</v>
          </cell>
          <cell r="P152">
            <v>45220</v>
          </cell>
          <cell r="Q152">
            <v>51870</v>
          </cell>
          <cell r="R152">
            <v>53200</v>
          </cell>
          <cell r="S152">
            <v>605650</v>
          </cell>
        </row>
        <row r="153">
          <cell r="C153" t="str">
            <v>南屯</v>
          </cell>
          <cell r="D153" t="str">
            <v>贫困村</v>
          </cell>
          <cell r="E153">
            <v>420</v>
          </cell>
          <cell r="F153">
            <v>7860</v>
          </cell>
          <cell r="G153">
            <v>7410</v>
          </cell>
          <cell r="H153">
            <v>7070</v>
          </cell>
          <cell r="I153">
            <v>7490</v>
          </cell>
          <cell r="J153">
            <v>7390</v>
          </cell>
          <cell r="K153">
            <v>7350</v>
          </cell>
          <cell r="L153">
            <v>7350</v>
          </cell>
          <cell r="M153">
            <v>7350</v>
          </cell>
          <cell r="N153">
            <v>7350</v>
          </cell>
          <cell r="O153">
            <v>7350</v>
          </cell>
          <cell r="P153">
            <v>7720</v>
          </cell>
          <cell r="Q153">
            <v>9070</v>
          </cell>
          <cell r="R153">
            <v>10450</v>
          </cell>
          <cell r="S153">
            <v>101210</v>
          </cell>
        </row>
        <row r="154">
          <cell r="C154" t="str">
            <v>上沟</v>
          </cell>
          <cell r="D154" t="str">
            <v>贫困村</v>
          </cell>
          <cell r="E154">
            <v>420</v>
          </cell>
          <cell r="F154">
            <v>6430</v>
          </cell>
          <cell r="G154">
            <v>6430</v>
          </cell>
          <cell r="H154">
            <v>6430</v>
          </cell>
          <cell r="I154">
            <v>6430</v>
          </cell>
          <cell r="J154">
            <v>6430</v>
          </cell>
          <cell r="K154">
            <v>6430</v>
          </cell>
          <cell r="L154">
            <v>6390</v>
          </cell>
          <cell r="M154">
            <v>6390</v>
          </cell>
          <cell r="N154">
            <v>6390</v>
          </cell>
          <cell r="O154">
            <v>6390</v>
          </cell>
          <cell r="P154">
            <v>6390</v>
          </cell>
          <cell r="Q154">
            <v>7540</v>
          </cell>
          <cell r="R154">
            <v>9200</v>
          </cell>
          <cell r="S154">
            <v>87270</v>
          </cell>
        </row>
        <row r="155">
          <cell r="C155" t="str">
            <v>宋家庄</v>
          </cell>
          <cell r="D155" t="str">
            <v>贫困村</v>
          </cell>
          <cell r="E155">
            <v>420</v>
          </cell>
          <cell r="F155">
            <v>15230</v>
          </cell>
          <cell r="G155">
            <v>14980</v>
          </cell>
          <cell r="H155">
            <v>14980</v>
          </cell>
          <cell r="I155">
            <v>15020</v>
          </cell>
          <cell r="J155">
            <v>15020</v>
          </cell>
          <cell r="K155">
            <v>14980</v>
          </cell>
          <cell r="L155">
            <v>14980</v>
          </cell>
          <cell r="M155">
            <v>15320</v>
          </cell>
          <cell r="N155">
            <v>15320</v>
          </cell>
          <cell r="O155">
            <v>15320</v>
          </cell>
          <cell r="P155">
            <v>15320</v>
          </cell>
          <cell r="Q155">
            <v>17370</v>
          </cell>
          <cell r="R155">
            <v>17000</v>
          </cell>
          <cell r="S155">
            <v>200840</v>
          </cell>
        </row>
        <row r="156">
          <cell r="C156" t="str">
            <v>小炉沟</v>
          </cell>
          <cell r="D156" t="str">
            <v>非贫困村</v>
          </cell>
          <cell r="E156" t="str">
            <v>/</v>
          </cell>
          <cell r="F156">
            <v>9240</v>
          </cell>
          <cell r="G156">
            <v>9240</v>
          </cell>
          <cell r="H156">
            <v>9240</v>
          </cell>
          <cell r="I156">
            <v>9240</v>
          </cell>
          <cell r="J156">
            <v>9240</v>
          </cell>
          <cell r="K156">
            <v>9150</v>
          </cell>
          <cell r="L156">
            <v>9150</v>
          </cell>
          <cell r="M156">
            <v>9150</v>
          </cell>
          <cell r="N156">
            <v>9150</v>
          </cell>
          <cell r="O156">
            <v>9390</v>
          </cell>
          <cell r="P156">
            <v>9390</v>
          </cell>
          <cell r="Q156">
            <v>11140</v>
          </cell>
          <cell r="R156">
            <v>13700</v>
          </cell>
          <cell r="S156">
            <v>126420</v>
          </cell>
        </row>
        <row r="157">
          <cell r="C157" t="str">
            <v>亚家庄</v>
          </cell>
          <cell r="D157" t="str">
            <v>贫困村</v>
          </cell>
          <cell r="E157">
            <v>420</v>
          </cell>
          <cell r="F157">
            <v>40890</v>
          </cell>
          <cell r="G157">
            <v>40650</v>
          </cell>
          <cell r="H157">
            <v>40650</v>
          </cell>
          <cell r="I157">
            <v>40490</v>
          </cell>
          <cell r="J157">
            <v>40450</v>
          </cell>
          <cell r="K157">
            <v>40400</v>
          </cell>
          <cell r="L157">
            <v>40310</v>
          </cell>
          <cell r="M157">
            <v>40270</v>
          </cell>
          <cell r="N157">
            <v>40270</v>
          </cell>
          <cell r="O157">
            <v>40220</v>
          </cell>
          <cell r="P157">
            <v>40260</v>
          </cell>
          <cell r="Q157">
            <v>46000</v>
          </cell>
          <cell r="R157">
            <v>45600</v>
          </cell>
          <cell r="S157">
            <v>536460</v>
          </cell>
        </row>
        <row r="158">
          <cell r="C158" t="str">
            <v>张家庄</v>
          </cell>
          <cell r="D158" t="str">
            <v>贫困村</v>
          </cell>
          <cell r="E158" t="str">
            <v>/</v>
          </cell>
          <cell r="F158">
            <v>16090</v>
          </cell>
          <cell r="G158">
            <v>16090</v>
          </cell>
          <cell r="H158">
            <v>16090</v>
          </cell>
          <cell r="I158">
            <v>16090</v>
          </cell>
          <cell r="J158">
            <v>16090</v>
          </cell>
          <cell r="K158">
            <v>16090</v>
          </cell>
          <cell r="L158">
            <v>15890</v>
          </cell>
          <cell r="M158">
            <v>16230</v>
          </cell>
          <cell r="N158">
            <v>16230</v>
          </cell>
          <cell r="O158">
            <v>16570</v>
          </cell>
          <cell r="P158">
            <v>16570</v>
          </cell>
          <cell r="Q158">
            <v>19270</v>
          </cell>
          <cell r="R158">
            <v>21100</v>
          </cell>
          <cell r="S158">
            <v>218400</v>
          </cell>
        </row>
        <row r="159">
          <cell r="C159" t="str">
            <v>朱家庄</v>
          </cell>
          <cell r="D159" t="str">
            <v>贫困村</v>
          </cell>
          <cell r="E159">
            <v>420</v>
          </cell>
          <cell r="F159">
            <v>39690</v>
          </cell>
          <cell r="G159">
            <v>39450</v>
          </cell>
          <cell r="H159">
            <v>39450</v>
          </cell>
          <cell r="I159">
            <v>39450</v>
          </cell>
          <cell r="J159">
            <v>39250</v>
          </cell>
          <cell r="K159">
            <v>39250</v>
          </cell>
          <cell r="L159">
            <v>39200</v>
          </cell>
          <cell r="M159">
            <v>39200</v>
          </cell>
          <cell r="N159">
            <v>39200</v>
          </cell>
          <cell r="O159">
            <v>39280</v>
          </cell>
          <cell r="P159">
            <v>39280</v>
          </cell>
          <cell r="Q159">
            <v>45180</v>
          </cell>
          <cell r="R159">
            <v>47200</v>
          </cell>
          <cell r="S159">
            <v>525080</v>
          </cell>
        </row>
        <row r="160">
          <cell r="C160" t="str">
            <v>毕家庄</v>
          </cell>
          <cell r="D160" t="str">
            <v>非贫困村</v>
          </cell>
          <cell r="E160" t="str">
            <v>/</v>
          </cell>
          <cell r="F160">
            <v>24640</v>
          </cell>
          <cell r="G160">
            <v>24640</v>
          </cell>
          <cell r="H160">
            <v>24640</v>
          </cell>
          <cell r="I160">
            <v>24640</v>
          </cell>
          <cell r="J160">
            <v>24640</v>
          </cell>
          <cell r="K160">
            <v>24640</v>
          </cell>
          <cell r="L160">
            <v>24200</v>
          </cell>
          <cell r="M160">
            <v>24200</v>
          </cell>
          <cell r="N160">
            <v>24200</v>
          </cell>
          <cell r="O160">
            <v>24200</v>
          </cell>
          <cell r="P160">
            <v>24200</v>
          </cell>
          <cell r="Q160">
            <v>28250</v>
          </cell>
          <cell r="R160">
            <v>32800</v>
          </cell>
          <cell r="S160">
            <v>329890</v>
          </cell>
        </row>
        <row r="161">
          <cell r="C161" t="str">
            <v>东泉头</v>
          </cell>
          <cell r="D161" t="str">
            <v>贫困村</v>
          </cell>
          <cell r="E161">
            <v>378</v>
          </cell>
          <cell r="F161">
            <v>12470</v>
          </cell>
          <cell r="G161">
            <v>12470</v>
          </cell>
          <cell r="H161">
            <v>12470</v>
          </cell>
          <cell r="I161">
            <v>12470</v>
          </cell>
          <cell r="J161">
            <v>12470</v>
          </cell>
          <cell r="K161">
            <v>12470</v>
          </cell>
          <cell r="L161">
            <v>12470</v>
          </cell>
          <cell r="M161">
            <v>12430</v>
          </cell>
          <cell r="N161">
            <v>12430</v>
          </cell>
          <cell r="O161">
            <v>12430</v>
          </cell>
          <cell r="P161">
            <v>12430</v>
          </cell>
          <cell r="Q161">
            <v>14290</v>
          </cell>
          <cell r="R161">
            <v>18000</v>
          </cell>
          <cell r="S161">
            <v>169300</v>
          </cell>
        </row>
        <row r="162">
          <cell r="C162" t="str">
            <v>峨头</v>
          </cell>
          <cell r="D162" t="str">
            <v>贫困村</v>
          </cell>
          <cell r="E162">
            <v>413</v>
          </cell>
          <cell r="F162">
            <v>20840</v>
          </cell>
          <cell r="G162">
            <v>20800</v>
          </cell>
          <cell r="H162">
            <v>20800</v>
          </cell>
          <cell r="I162">
            <v>20800</v>
          </cell>
          <cell r="J162">
            <v>20800</v>
          </cell>
          <cell r="K162">
            <v>20800</v>
          </cell>
          <cell r="L162">
            <v>20800</v>
          </cell>
          <cell r="M162">
            <v>20800</v>
          </cell>
          <cell r="N162">
            <v>20400</v>
          </cell>
          <cell r="O162">
            <v>20360</v>
          </cell>
          <cell r="P162">
            <v>20360</v>
          </cell>
          <cell r="Q162">
            <v>23860</v>
          </cell>
          <cell r="R162">
            <v>27950</v>
          </cell>
          <cell r="S162">
            <v>279370</v>
          </cell>
        </row>
        <row r="163">
          <cell r="C163" t="str">
            <v>横山岭</v>
          </cell>
          <cell r="D163" t="str">
            <v>贫困村</v>
          </cell>
          <cell r="E163">
            <v>420</v>
          </cell>
          <cell r="F163">
            <v>21470</v>
          </cell>
          <cell r="G163">
            <v>21470</v>
          </cell>
          <cell r="H163">
            <v>21410</v>
          </cell>
          <cell r="I163">
            <v>21410</v>
          </cell>
          <cell r="J163">
            <v>21410</v>
          </cell>
          <cell r="K163">
            <v>21410</v>
          </cell>
          <cell r="L163">
            <v>21410</v>
          </cell>
          <cell r="M163">
            <v>21790</v>
          </cell>
          <cell r="N163">
            <v>21480</v>
          </cell>
          <cell r="O163">
            <v>21480</v>
          </cell>
          <cell r="P163">
            <v>21480</v>
          </cell>
          <cell r="Q163">
            <v>24980</v>
          </cell>
          <cell r="R163">
            <v>29850</v>
          </cell>
          <cell r="S163">
            <v>291050</v>
          </cell>
        </row>
        <row r="164">
          <cell r="C164" t="str">
            <v>黄郊</v>
          </cell>
          <cell r="D164" t="str">
            <v>贫困村</v>
          </cell>
          <cell r="E164">
            <v>553</v>
          </cell>
          <cell r="F164">
            <v>45520</v>
          </cell>
          <cell r="G164">
            <v>45480</v>
          </cell>
          <cell r="H164">
            <v>46400</v>
          </cell>
          <cell r="I164">
            <v>46200</v>
          </cell>
          <cell r="J164">
            <v>46190</v>
          </cell>
          <cell r="K164">
            <v>46190</v>
          </cell>
          <cell r="L164">
            <v>46190</v>
          </cell>
          <cell r="M164">
            <v>45800</v>
          </cell>
          <cell r="N164">
            <v>45800</v>
          </cell>
          <cell r="O164">
            <v>45800</v>
          </cell>
          <cell r="P164">
            <v>45600</v>
          </cell>
          <cell r="Q164">
            <v>53010</v>
          </cell>
          <cell r="R164">
            <v>60000</v>
          </cell>
          <cell r="S164">
            <v>618180</v>
          </cell>
        </row>
        <row r="165">
          <cell r="C165" t="str">
            <v>李家黄</v>
          </cell>
          <cell r="D165" t="str">
            <v>非贫困村</v>
          </cell>
          <cell r="E165" t="str">
            <v>/</v>
          </cell>
          <cell r="F165">
            <v>5610</v>
          </cell>
          <cell r="G165">
            <v>5610</v>
          </cell>
          <cell r="H165">
            <v>6030</v>
          </cell>
          <cell r="I165">
            <v>6030</v>
          </cell>
          <cell r="J165">
            <v>6030</v>
          </cell>
          <cell r="K165">
            <v>6030</v>
          </cell>
          <cell r="L165">
            <v>6030</v>
          </cell>
          <cell r="M165">
            <v>6030</v>
          </cell>
          <cell r="N165">
            <v>6030</v>
          </cell>
          <cell r="O165">
            <v>6030</v>
          </cell>
          <cell r="P165">
            <v>6030</v>
          </cell>
          <cell r="Q165">
            <v>7080</v>
          </cell>
          <cell r="R165">
            <v>8400</v>
          </cell>
          <cell r="S165">
            <v>80970</v>
          </cell>
        </row>
        <row r="166">
          <cell r="C166" t="str">
            <v>南阳峪</v>
          </cell>
          <cell r="D166" t="str">
            <v>贫困村</v>
          </cell>
          <cell r="E166">
            <v>300</v>
          </cell>
          <cell r="F166">
            <v>23640</v>
          </cell>
          <cell r="G166">
            <v>23640</v>
          </cell>
          <cell r="H166">
            <v>25850</v>
          </cell>
          <cell r="I166">
            <v>25850</v>
          </cell>
          <cell r="J166">
            <v>25600</v>
          </cell>
          <cell r="K166">
            <v>25600</v>
          </cell>
          <cell r="L166">
            <v>25400</v>
          </cell>
          <cell r="M166">
            <v>25400</v>
          </cell>
          <cell r="N166">
            <v>25360</v>
          </cell>
          <cell r="O166">
            <v>24790</v>
          </cell>
          <cell r="P166">
            <v>23910</v>
          </cell>
          <cell r="Q166">
            <v>28260</v>
          </cell>
          <cell r="R166">
            <v>34800</v>
          </cell>
          <cell r="S166">
            <v>338100</v>
          </cell>
        </row>
        <row r="167">
          <cell r="C167" t="str">
            <v>清风沟</v>
          </cell>
          <cell r="D167" t="str">
            <v>贫困村</v>
          </cell>
          <cell r="E167">
            <v>300</v>
          </cell>
          <cell r="F167">
            <v>19470</v>
          </cell>
          <cell r="G167">
            <v>19470</v>
          </cell>
          <cell r="H167">
            <v>19470</v>
          </cell>
          <cell r="I167">
            <v>19480</v>
          </cell>
          <cell r="J167">
            <v>19720</v>
          </cell>
          <cell r="K167">
            <v>19520</v>
          </cell>
          <cell r="L167">
            <v>19520</v>
          </cell>
          <cell r="M167">
            <v>19480</v>
          </cell>
          <cell r="N167">
            <v>19680</v>
          </cell>
          <cell r="O167">
            <v>20010</v>
          </cell>
          <cell r="P167">
            <v>19730</v>
          </cell>
          <cell r="Q167">
            <v>23540</v>
          </cell>
          <cell r="R167">
            <v>30900</v>
          </cell>
          <cell r="S167">
            <v>269990</v>
          </cell>
        </row>
        <row r="168">
          <cell r="C168" t="str">
            <v>沙岭</v>
          </cell>
          <cell r="D168" t="str">
            <v>贫困村</v>
          </cell>
          <cell r="E168">
            <v>196</v>
          </cell>
          <cell r="F168">
            <v>9680</v>
          </cell>
          <cell r="G168">
            <v>9280</v>
          </cell>
          <cell r="H168">
            <v>9030</v>
          </cell>
          <cell r="I168">
            <v>9030</v>
          </cell>
          <cell r="J168">
            <v>8830</v>
          </cell>
          <cell r="K168">
            <v>8830</v>
          </cell>
          <cell r="L168">
            <v>8830</v>
          </cell>
          <cell r="M168">
            <v>8830</v>
          </cell>
          <cell r="N168">
            <v>8830</v>
          </cell>
          <cell r="O168">
            <v>8830</v>
          </cell>
          <cell r="P168">
            <v>9030</v>
          </cell>
          <cell r="Q168">
            <v>9930</v>
          </cell>
          <cell r="R168">
            <v>14000</v>
          </cell>
          <cell r="S168">
            <v>122960</v>
          </cell>
        </row>
        <row r="169">
          <cell r="C169" t="str">
            <v>上老芳</v>
          </cell>
          <cell r="D169" t="str">
            <v>贫困村</v>
          </cell>
          <cell r="E169">
            <v>300</v>
          </cell>
          <cell r="F169">
            <v>24540</v>
          </cell>
          <cell r="G169">
            <v>24340</v>
          </cell>
          <cell r="H169">
            <v>25210</v>
          </cell>
          <cell r="I169">
            <v>25210</v>
          </cell>
          <cell r="J169">
            <v>25090</v>
          </cell>
          <cell r="K169">
            <v>25090</v>
          </cell>
          <cell r="L169">
            <v>25090</v>
          </cell>
          <cell r="M169">
            <v>25000</v>
          </cell>
          <cell r="N169">
            <v>24850</v>
          </cell>
          <cell r="O169">
            <v>24550</v>
          </cell>
          <cell r="P169">
            <v>24550</v>
          </cell>
          <cell r="Q169">
            <v>28760</v>
          </cell>
          <cell r="R169">
            <v>34000</v>
          </cell>
          <cell r="S169">
            <v>336280</v>
          </cell>
        </row>
        <row r="170">
          <cell r="C170" t="str">
            <v>上庄</v>
          </cell>
          <cell r="D170" t="str">
            <v>贫困村</v>
          </cell>
          <cell r="E170">
            <v>300</v>
          </cell>
          <cell r="F170">
            <v>50100</v>
          </cell>
          <cell r="G170">
            <v>49900</v>
          </cell>
          <cell r="H170">
            <v>52280</v>
          </cell>
          <cell r="I170">
            <v>52280</v>
          </cell>
          <cell r="J170">
            <v>52770</v>
          </cell>
          <cell r="K170">
            <v>52770</v>
          </cell>
          <cell r="L170">
            <v>53690</v>
          </cell>
          <cell r="M170">
            <v>53690</v>
          </cell>
          <cell r="N170">
            <v>53690</v>
          </cell>
          <cell r="O170">
            <v>53890</v>
          </cell>
          <cell r="P170">
            <v>53800</v>
          </cell>
          <cell r="Q170">
            <v>64360</v>
          </cell>
          <cell r="R170">
            <v>83700</v>
          </cell>
          <cell r="S170">
            <v>726920</v>
          </cell>
        </row>
        <row r="171">
          <cell r="C171" t="str">
            <v>狮子峪</v>
          </cell>
          <cell r="D171" t="str">
            <v>非贫困村</v>
          </cell>
          <cell r="E171" t="str">
            <v>/</v>
          </cell>
          <cell r="F171">
            <v>25630</v>
          </cell>
          <cell r="G171">
            <v>25630</v>
          </cell>
          <cell r="H171">
            <v>25590</v>
          </cell>
          <cell r="I171">
            <v>25590</v>
          </cell>
          <cell r="J171">
            <v>25550</v>
          </cell>
          <cell r="K171">
            <v>25550</v>
          </cell>
          <cell r="L171">
            <v>25550</v>
          </cell>
          <cell r="M171">
            <v>25550</v>
          </cell>
          <cell r="N171">
            <v>25550</v>
          </cell>
          <cell r="O171">
            <v>25550</v>
          </cell>
          <cell r="P171">
            <v>25510</v>
          </cell>
          <cell r="Q171">
            <v>30610</v>
          </cell>
          <cell r="R171">
            <v>40800</v>
          </cell>
          <cell r="S171">
            <v>352660</v>
          </cell>
        </row>
        <row r="172">
          <cell r="C172" t="str">
            <v>万子沟</v>
          </cell>
          <cell r="D172" t="str">
            <v>非贫困村</v>
          </cell>
          <cell r="E172" t="str">
            <v>/</v>
          </cell>
          <cell r="F172">
            <v>8190</v>
          </cell>
          <cell r="G172">
            <v>8190</v>
          </cell>
          <cell r="H172">
            <v>9220</v>
          </cell>
          <cell r="I172">
            <v>9220</v>
          </cell>
          <cell r="J172">
            <v>9220</v>
          </cell>
          <cell r="K172">
            <v>9220</v>
          </cell>
          <cell r="L172">
            <v>9220</v>
          </cell>
          <cell r="M172">
            <v>9220</v>
          </cell>
          <cell r="N172">
            <v>9220</v>
          </cell>
          <cell r="O172">
            <v>9220</v>
          </cell>
          <cell r="P172">
            <v>9220</v>
          </cell>
          <cell r="Q172">
            <v>10880</v>
          </cell>
          <cell r="R172">
            <v>13600</v>
          </cell>
          <cell r="S172">
            <v>123840</v>
          </cell>
        </row>
        <row r="173">
          <cell r="C173" t="str">
            <v>西泉头</v>
          </cell>
          <cell r="D173" t="str">
            <v>贫困村</v>
          </cell>
          <cell r="E173">
            <v>300</v>
          </cell>
          <cell r="F173">
            <v>24240</v>
          </cell>
          <cell r="G173">
            <v>24240</v>
          </cell>
          <cell r="H173">
            <v>24240</v>
          </cell>
          <cell r="I173">
            <v>24240</v>
          </cell>
          <cell r="J173">
            <v>24240</v>
          </cell>
          <cell r="K173">
            <v>24310</v>
          </cell>
          <cell r="L173">
            <v>24310</v>
          </cell>
          <cell r="M173">
            <v>24310</v>
          </cell>
          <cell r="N173">
            <v>24310</v>
          </cell>
          <cell r="O173">
            <v>24270</v>
          </cell>
          <cell r="P173">
            <v>24470</v>
          </cell>
          <cell r="Q173">
            <v>29020</v>
          </cell>
          <cell r="R173">
            <v>36250</v>
          </cell>
          <cell r="S173">
            <v>332450</v>
          </cell>
        </row>
        <row r="174">
          <cell r="C174" t="str">
            <v>下老芳</v>
          </cell>
          <cell r="D174" t="str">
            <v>贫困村</v>
          </cell>
          <cell r="E174">
            <v>420</v>
          </cell>
          <cell r="F174">
            <v>18490</v>
          </cell>
          <cell r="G174">
            <v>18450</v>
          </cell>
          <cell r="H174">
            <v>18450</v>
          </cell>
          <cell r="I174">
            <v>18410</v>
          </cell>
          <cell r="J174">
            <v>18660</v>
          </cell>
          <cell r="K174">
            <v>18660</v>
          </cell>
          <cell r="L174">
            <v>18660</v>
          </cell>
          <cell r="M174">
            <v>18460</v>
          </cell>
          <cell r="N174">
            <v>18220</v>
          </cell>
          <cell r="O174">
            <v>18220</v>
          </cell>
          <cell r="P174">
            <v>18220</v>
          </cell>
          <cell r="Q174">
            <v>21120</v>
          </cell>
          <cell r="R174">
            <v>23200</v>
          </cell>
          <cell r="S174">
            <v>247220</v>
          </cell>
        </row>
        <row r="175">
          <cell r="C175" t="str">
            <v>衙庭</v>
          </cell>
          <cell r="D175" t="str">
            <v>贫困村</v>
          </cell>
          <cell r="E175">
            <v>364</v>
          </cell>
          <cell r="F175">
            <v>1040</v>
          </cell>
          <cell r="G175">
            <v>1040</v>
          </cell>
          <cell r="H175">
            <v>1420</v>
          </cell>
          <cell r="I175">
            <v>1420</v>
          </cell>
          <cell r="J175">
            <v>1420</v>
          </cell>
          <cell r="K175">
            <v>1420</v>
          </cell>
          <cell r="L175">
            <v>1420</v>
          </cell>
          <cell r="M175">
            <v>1420</v>
          </cell>
          <cell r="N175">
            <v>1420</v>
          </cell>
          <cell r="O175">
            <v>1420</v>
          </cell>
          <cell r="P175">
            <v>1420</v>
          </cell>
          <cell r="Q175">
            <v>1720</v>
          </cell>
          <cell r="R175">
            <v>2400</v>
          </cell>
          <cell r="S175">
            <v>18980</v>
          </cell>
        </row>
        <row r="176">
          <cell r="C176" t="str">
            <v>跃子沟</v>
          </cell>
          <cell r="D176" t="str">
            <v>非贫困村</v>
          </cell>
          <cell r="E176" t="str">
            <v>/</v>
          </cell>
          <cell r="F176">
            <v>10540</v>
          </cell>
          <cell r="G176">
            <v>10290</v>
          </cell>
          <cell r="H176">
            <v>10290</v>
          </cell>
          <cell r="I176">
            <v>10290</v>
          </cell>
          <cell r="J176">
            <v>11410</v>
          </cell>
          <cell r="K176">
            <v>11410</v>
          </cell>
          <cell r="L176">
            <v>11410</v>
          </cell>
          <cell r="M176">
            <v>11410</v>
          </cell>
          <cell r="N176">
            <v>11410</v>
          </cell>
          <cell r="O176">
            <v>11410</v>
          </cell>
          <cell r="P176">
            <v>11370</v>
          </cell>
          <cell r="Q176">
            <v>13370</v>
          </cell>
          <cell r="R176">
            <v>16000</v>
          </cell>
          <cell r="S176">
            <v>150610</v>
          </cell>
        </row>
        <row r="177">
          <cell r="C177" t="str">
            <v>中庄</v>
          </cell>
          <cell r="D177" t="str">
            <v>贫困村</v>
          </cell>
          <cell r="E177">
            <v>420</v>
          </cell>
          <cell r="F177">
            <v>65040</v>
          </cell>
          <cell r="G177">
            <v>65040</v>
          </cell>
          <cell r="H177">
            <v>64800</v>
          </cell>
          <cell r="I177">
            <v>64800</v>
          </cell>
          <cell r="J177">
            <v>65990</v>
          </cell>
          <cell r="K177">
            <v>65870</v>
          </cell>
          <cell r="L177">
            <v>66160</v>
          </cell>
          <cell r="M177">
            <v>65810</v>
          </cell>
          <cell r="N177">
            <v>65810</v>
          </cell>
          <cell r="O177">
            <v>65710</v>
          </cell>
          <cell r="P177">
            <v>65670</v>
          </cell>
          <cell r="Q177">
            <v>77930</v>
          </cell>
          <cell r="R177">
            <v>102000</v>
          </cell>
          <cell r="S177">
            <v>900630</v>
          </cell>
        </row>
        <row r="178">
          <cell r="C178" t="str">
            <v>大石槽</v>
          </cell>
          <cell r="D178" t="str">
            <v>非贫困村</v>
          </cell>
          <cell r="E178" t="str">
            <v>/</v>
          </cell>
          <cell r="F178">
            <v>12000</v>
          </cell>
          <cell r="G178">
            <v>12000</v>
          </cell>
          <cell r="H178">
            <v>12000</v>
          </cell>
          <cell r="I178">
            <v>12000</v>
          </cell>
          <cell r="J178">
            <v>12000</v>
          </cell>
          <cell r="K178">
            <v>12000</v>
          </cell>
          <cell r="L178">
            <v>12000</v>
          </cell>
          <cell r="M178">
            <v>12000</v>
          </cell>
          <cell r="N178">
            <v>11800</v>
          </cell>
          <cell r="O178">
            <v>11800</v>
          </cell>
          <cell r="P178">
            <v>11550</v>
          </cell>
          <cell r="Q178">
            <v>13900</v>
          </cell>
          <cell r="R178">
            <v>18800</v>
          </cell>
          <cell r="S178">
            <v>163850</v>
          </cell>
        </row>
        <row r="179">
          <cell r="C179" t="str">
            <v>大台峨</v>
          </cell>
          <cell r="D179" t="str">
            <v>非贫困村</v>
          </cell>
          <cell r="E179" t="str">
            <v>/</v>
          </cell>
          <cell r="F179">
            <v>11260</v>
          </cell>
          <cell r="G179">
            <v>11080</v>
          </cell>
          <cell r="H179">
            <v>11420</v>
          </cell>
          <cell r="I179">
            <v>11080</v>
          </cell>
          <cell r="J179">
            <v>13040</v>
          </cell>
          <cell r="K179">
            <v>13040</v>
          </cell>
          <cell r="L179">
            <v>13040</v>
          </cell>
          <cell r="M179">
            <v>13280</v>
          </cell>
          <cell r="N179">
            <v>13040</v>
          </cell>
          <cell r="O179">
            <v>13040</v>
          </cell>
          <cell r="P179">
            <v>13040</v>
          </cell>
          <cell r="Q179">
            <v>15640</v>
          </cell>
          <cell r="R179">
            <v>20200</v>
          </cell>
          <cell r="S179">
            <v>172200</v>
          </cell>
        </row>
        <row r="180">
          <cell r="C180" t="str">
            <v>独山城</v>
          </cell>
          <cell r="D180" t="str">
            <v>非贫困村</v>
          </cell>
          <cell r="E180" t="str">
            <v>/</v>
          </cell>
          <cell r="F180">
            <v>9440</v>
          </cell>
          <cell r="G180">
            <v>9440</v>
          </cell>
          <cell r="H180">
            <v>9690</v>
          </cell>
          <cell r="I180">
            <v>9410</v>
          </cell>
          <cell r="J180">
            <v>9210</v>
          </cell>
          <cell r="K180">
            <v>9210</v>
          </cell>
          <cell r="L180">
            <v>9210</v>
          </cell>
          <cell r="M180">
            <v>9210</v>
          </cell>
          <cell r="N180">
            <v>9210</v>
          </cell>
          <cell r="O180">
            <v>9170</v>
          </cell>
          <cell r="P180">
            <v>8970</v>
          </cell>
          <cell r="Q180">
            <v>10770</v>
          </cell>
          <cell r="R180">
            <v>14400</v>
          </cell>
          <cell r="S180">
            <v>127340</v>
          </cell>
        </row>
        <row r="181">
          <cell r="C181" t="str">
            <v>井子会</v>
          </cell>
          <cell r="D181" t="str">
            <v>非贫困村</v>
          </cell>
          <cell r="E181" t="str">
            <v>/</v>
          </cell>
          <cell r="F181">
            <v>14610</v>
          </cell>
          <cell r="G181">
            <v>14610</v>
          </cell>
          <cell r="H181">
            <v>14370</v>
          </cell>
          <cell r="I181">
            <v>14570</v>
          </cell>
          <cell r="J181">
            <v>17570</v>
          </cell>
          <cell r="K181">
            <v>17570</v>
          </cell>
          <cell r="L181">
            <v>17570</v>
          </cell>
          <cell r="M181">
            <v>17530</v>
          </cell>
          <cell r="N181">
            <v>17530</v>
          </cell>
          <cell r="O181">
            <v>17330</v>
          </cell>
          <cell r="P181">
            <v>17330</v>
          </cell>
          <cell r="Q181">
            <v>20980</v>
          </cell>
          <cell r="R181">
            <v>28550</v>
          </cell>
          <cell r="S181">
            <v>230120</v>
          </cell>
        </row>
        <row r="182">
          <cell r="C182" t="str">
            <v>柳沟</v>
          </cell>
          <cell r="D182" t="str">
            <v>非贫困村</v>
          </cell>
          <cell r="E182" t="str">
            <v>/</v>
          </cell>
          <cell r="F182">
            <v>15450</v>
          </cell>
          <cell r="G182">
            <v>15430</v>
          </cell>
          <cell r="H182">
            <v>15430</v>
          </cell>
          <cell r="I182">
            <v>14590</v>
          </cell>
          <cell r="J182">
            <v>15390</v>
          </cell>
          <cell r="K182">
            <v>15390</v>
          </cell>
          <cell r="L182">
            <v>15390</v>
          </cell>
          <cell r="M182">
            <v>14630</v>
          </cell>
          <cell r="N182">
            <v>14630</v>
          </cell>
          <cell r="O182">
            <v>15570</v>
          </cell>
          <cell r="P182">
            <v>15370</v>
          </cell>
          <cell r="Q182">
            <v>18370</v>
          </cell>
          <cell r="R182">
            <v>22800</v>
          </cell>
          <cell r="S182">
            <v>208440</v>
          </cell>
        </row>
        <row r="183">
          <cell r="C183" t="str">
            <v>龙家庄</v>
          </cell>
          <cell r="D183" t="str">
            <v>非贫困村</v>
          </cell>
          <cell r="E183" t="str">
            <v>/</v>
          </cell>
          <cell r="F183">
            <v>14500</v>
          </cell>
          <cell r="G183">
            <v>14500</v>
          </cell>
          <cell r="H183">
            <v>14500</v>
          </cell>
          <cell r="I183">
            <v>14500</v>
          </cell>
          <cell r="J183">
            <v>17860</v>
          </cell>
          <cell r="K183">
            <v>18280</v>
          </cell>
          <cell r="L183">
            <v>18530</v>
          </cell>
          <cell r="M183">
            <v>18530</v>
          </cell>
          <cell r="N183">
            <v>18330</v>
          </cell>
          <cell r="O183">
            <v>18330</v>
          </cell>
          <cell r="P183">
            <v>18330</v>
          </cell>
          <cell r="Q183">
            <v>22230</v>
          </cell>
          <cell r="R183">
            <v>30100</v>
          </cell>
          <cell r="S183">
            <v>238520</v>
          </cell>
        </row>
        <row r="184">
          <cell r="C184" t="str">
            <v>龙门</v>
          </cell>
          <cell r="D184" t="str">
            <v>非贫困村</v>
          </cell>
          <cell r="E184" t="str">
            <v>/</v>
          </cell>
          <cell r="F184">
            <v>6930</v>
          </cell>
          <cell r="G184">
            <v>6930</v>
          </cell>
          <cell r="H184">
            <v>7710</v>
          </cell>
          <cell r="I184">
            <v>7710</v>
          </cell>
          <cell r="J184">
            <v>9980</v>
          </cell>
          <cell r="K184">
            <v>10260</v>
          </cell>
          <cell r="L184">
            <v>10260</v>
          </cell>
          <cell r="M184">
            <v>10260</v>
          </cell>
          <cell r="N184">
            <v>10260</v>
          </cell>
          <cell r="O184">
            <v>10260</v>
          </cell>
          <cell r="P184">
            <v>10260</v>
          </cell>
          <cell r="Q184">
            <v>12110</v>
          </cell>
          <cell r="R184">
            <v>14200</v>
          </cell>
          <cell r="S184">
            <v>127130</v>
          </cell>
        </row>
        <row r="185">
          <cell r="C185" t="str">
            <v>祁家峪</v>
          </cell>
          <cell r="D185" t="str">
            <v>非贫困村</v>
          </cell>
          <cell r="E185" t="str">
            <v>/</v>
          </cell>
          <cell r="F185">
            <v>6130</v>
          </cell>
          <cell r="G185">
            <v>6130</v>
          </cell>
          <cell r="H185">
            <v>6130</v>
          </cell>
          <cell r="I185">
            <v>6130</v>
          </cell>
          <cell r="J185">
            <v>8370</v>
          </cell>
          <cell r="K185">
            <v>8370</v>
          </cell>
          <cell r="L185">
            <v>8910</v>
          </cell>
          <cell r="M185">
            <v>8910</v>
          </cell>
          <cell r="N185">
            <v>8910</v>
          </cell>
          <cell r="O185">
            <v>8910</v>
          </cell>
          <cell r="P185">
            <v>8910</v>
          </cell>
          <cell r="Q185">
            <v>10760</v>
          </cell>
          <cell r="R185">
            <v>14050</v>
          </cell>
          <cell r="S185">
            <v>110620</v>
          </cell>
        </row>
        <row r="186">
          <cell r="C186" t="str">
            <v>泉塘</v>
          </cell>
          <cell r="D186" t="str">
            <v>非贫困村</v>
          </cell>
          <cell r="E186" t="str">
            <v>/</v>
          </cell>
          <cell r="F186">
            <v>12480</v>
          </cell>
          <cell r="G186">
            <v>12480</v>
          </cell>
          <cell r="H186">
            <v>12480</v>
          </cell>
          <cell r="I186">
            <v>12480</v>
          </cell>
          <cell r="J186">
            <v>15440</v>
          </cell>
          <cell r="K186">
            <v>15240</v>
          </cell>
          <cell r="L186">
            <v>15200</v>
          </cell>
          <cell r="M186">
            <v>15200</v>
          </cell>
          <cell r="N186">
            <v>15200</v>
          </cell>
          <cell r="O186">
            <v>15000</v>
          </cell>
          <cell r="P186">
            <v>15000</v>
          </cell>
          <cell r="Q186">
            <v>18200</v>
          </cell>
          <cell r="R186">
            <v>24900</v>
          </cell>
          <cell r="S186">
            <v>199300</v>
          </cell>
        </row>
        <row r="187">
          <cell r="C187" t="str">
            <v>水堡</v>
          </cell>
          <cell r="D187" t="str">
            <v>贫困村</v>
          </cell>
          <cell r="E187">
            <v>300</v>
          </cell>
          <cell r="F187">
            <v>8730</v>
          </cell>
          <cell r="G187">
            <v>8730</v>
          </cell>
          <cell r="H187">
            <v>8970</v>
          </cell>
          <cell r="I187">
            <v>8970</v>
          </cell>
          <cell r="J187">
            <v>8970</v>
          </cell>
          <cell r="K187">
            <v>8730</v>
          </cell>
          <cell r="L187">
            <v>8930</v>
          </cell>
          <cell r="M187">
            <v>8730</v>
          </cell>
          <cell r="N187">
            <v>8730</v>
          </cell>
          <cell r="O187">
            <v>8730</v>
          </cell>
          <cell r="P187">
            <v>8730</v>
          </cell>
          <cell r="Q187">
            <v>10330</v>
          </cell>
          <cell r="R187">
            <v>12800</v>
          </cell>
          <cell r="S187">
            <v>120080</v>
          </cell>
        </row>
        <row r="188">
          <cell r="C188" t="str">
            <v>塔儿</v>
          </cell>
          <cell r="D188" t="str">
            <v>贫困村</v>
          </cell>
          <cell r="E188">
            <v>300</v>
          </cell>
          <cell r="F188">
            <v>13090</v>
          </cell>
          <cell r="G188">
            <v>13090</v>
          </cell>
          <cell r="H188">
            <v>12890</v>
          </cell>
          <cell r="I188">
            <v>12890</v>
          </cell>
          <cell r="J188">
            <v>13310</v>
          </cell>
          <cell r="K188">
            <v>13270</v>
          </cell>
          <cell r="L188">
            <v>13270</v>
          </cell>
          <cell r="M188">
            <v>15170</v>
          </cell>
          <cell r="N188">
            <v>15170</v>
          </cell>
          <cell r="O188">
            <v>15170</v>
          </cell>
          <cell r="P188">
            <v>15170</v>
          </cell>
          <cell r="Q188">
            <v>18120</v>
          </cell>
          <cell r="R188">
            <v>22150</v>
          </cell>
          <cell r="S188">
            <v>192760</v>
          </cell>
        </row>
        <row r="189">
          <cell r="C189" t="str">
            <v>板铺庄</v>
          </cell>
          <cell r="D189" t="str">
            <v>贫困村</v>
          </cell>
          <cell r="E189">
            <v>300</v>
          </cell>
          <cell r="F189">
            <v>13190</v>
          </cell>
          <cell r="G189">
            <v>13190</v>
          </cell>
          <cell r="H189">
            <v>12990</v>
          </cell>
          <cell r="I189">
            <v>12990</v>
          </cell>
          <cell r="J189">
            <v>12990</v>
          </cell>
          <cell r="K189">
            <v>12990</v>
          </cell>
          <cell r="L189">
            <v>12840</v>
          </cell>
          <cell r="M189">
            <v>12840</v>
          </cell>
          <cell r="N189">
            <v>12840</v>
          </cell>
          <cell r="O189">
            <v>12840</v>
          </cell>
          <cell r="P189">
            <v>12840</v>
          </cell>
          <cell r="Q189">
            <v>15240</v>
          </cell>
          <cell r="R189">
            <v>19200</v>
          </cell>
          <cell r="S189">
            <v>176980</v>
          </cell>
        </row>
        <row r="190">
          <cell r="C190" t="str">
            <v>北铺</v>
          </cell>
          <cell r="D190" t="str">
            <v>贫困村</v>
          </cell>
          <cell r="E190">
            <v>420</v>
          </cell>
          <cell r="F190">
            <v>22150</v>
          </cell>
          <cell r="G190">
            <v>22150</v>
          </cell>
          <cell r="H190">
            <v>22150</v>
          </cell>
          <cell r="I190">
            <v>22150</v>
          </cell>
          <cell r="J190">
            <v>22060</v>
          </cell>
          <cell r="K190">
            <v>22060</v>
          </cell>
          <cell r="L190">
            <v>21810</v>
          </cell>
          <cell r="M190">
            <v>21850</v>
          </cell>
          <cell r="N190">
            <v>21800</v>
          </cell>
          <cell r="O190">
            <v>21800</v>
          </cell>
          <cell r="P190">
            <v>21800</v>
          </cell>
          <cell r="Q190">
            <v>25300</v>
          </cell>
          <cell r="R190">
            <v>28000</v>
          </cell>
          <cell r="S190">
            <v>295080</v>
          </cell>
        </row>
        <row r="191">
          <cell r="C191" t="str">
            <v>卜荷</v>
          </cell>
          <cell r="D191" t="str">
            <v>贫困村</v>
          </cell>
          <cell r="E191">
            <v>420</v>
          </cell>
          <cell r="F191">
            <v>15510</v>
          </cell>
          <cell r="G191">
            <v>15510</v>
          </cell>
          <cell r="H191">
            <v>15260</v>
          </cell>
          <cell r="I191">
            <v>15260</v>
          </cell>
          <cell r="J191">
            <v>15260</v>
          </cell>
          <cell r="K191">
            <v>15260</v>
          </cell>
          <cell r="L191">
            <v>14110</v>
          </cell>
          <cell r="M191">
            <v>14110</v>
          </cell>
          <cell r="N191">
            <v>14110</v>
          </cell>
          <cell r="O191">
            <v>14110</v>
          </cell>
          <cell r="P191">
            <v>14110</v>
          </cell>
          <cell r="Q191">
            <v>16570</v>
          </cell>
          <cell r="R191">
            <v>20000</v>
          </cell>
          <cell r="S191">
            <v>199180</v>
          </cell>
        </row>
        <row r="192">
          <cell r="C192" t="str">
            <v>大东沟</v>
          </cell>
          <cell r="D192" t="str">
            <v>贫困村</v>
          </cell>
          <cell r="E192">
            <v>420</v>
          </cell>
          <cell r="F192">
            <v>11120</v>
          </cell>
          <cell r="G192">
            <v>11120</v>
          </cell>
          <cell r="H192">
            <v>11120</v>
          </cell>
          <cell r="I192">
            <v>11120</v>
          </cell>
          <cell r="J192">
            <v>11410</v>
          </cell>
          <cell r="K192">
            <v>11410</v>
          </cell>
          <cell r="L192">
            <v>11210</v>
          </cell>
          <cell r="M192">
            <v>11210</v>
          </cell>
          <cell r="N192">
            <v>10920</v>
          </cell>
          <cell r="O192">
            <v>10670</v>
          </cell>
          <cell r="P192">
            <v>10670</v>
          </cell>
          <cell r="Q192">
            <v>12670</v>
          </cell>
          <cell r="R192">
            <v>15950</v>
          </cell>
          <cell r="S192">
            <v>150600</v>
          </cell>
        </row>
        <row r="193">
          <cell r="C193" t="str">
            <v>东杏花</v>
          </cell>
          <cell r="D193" t="str">
            <v>非贫困村</v>
          </cell>
          <cell r="E193" t="str">
            <v>/</v>
          </cell>
          <cell r="F193">
            <v>10520</v>
          </cell>
          <cell r="G193">
            <v>10520</v>
          </cell>
          <cell r="H193">
            <v>10520</v>
          </cell>
          <cell r="I193">
            <v>10520</v>
          </cell>
          <cell r="J193">
            <v>10520</v>
          </cell>
          <cell r="K193">
            <v>10520</v>
          </cell>
          <cell r="L193">
            <v>10270</v>
          </cell>
          <cell r="M193">
            <v>10270</v>
          </cell>
          <cell r="N193">
            <v>10070</v>
          </cell>
          <cell r="O193">
            <v>10070</v>
          </cell>
          <cell r="P193">
            <v>10070</v>
          </cell>
          <cell r="Q193">
            <v>12020</v>
          </cell>
          <cell r="R193">
            <v>15600</v>
          </cell>
          <cell r="S193">
            <v>141490</v>
          </cell>
        </row>
        <row r="194">
          <cell r="C194" t="str">
            <v>东二道河</v>
          </cell>
          <cell r="D194" t="str">
            <v>贫困村</v>
          </cell>
          <cell r="E194">
            <v>420</v>
          </cell>
          <cell r="F194">
            <v>21880</v>
          </cell>
          <cell r="G194">
            <v>21880</v>
          </cell>
          <cell r="H194">
            <v>21840</v>
          </cell>
          <cell r="I194">
            <v>21840</v>
          </cell>
          <cell r="J194">
            <v>21840</v>
          </cell>
          <cell r="K194">
            <v>21840</v>
          </cell>
          <cell r="L194">
            <v>21750</v>
          </cell>
          <cell r="M194">
            <v>21750</v>
          </cell>
          <cell r="N194">
            <v>21350</v>
          </cell>
          <cell r="O194">
            <v>23010</v>
          </cell>
          <cell r="P194">
            <v>22760</v>
          </cell>
          <cell r="Q194">
            <v>26760</v>
          </cell>
          <cell r="R194">
            <v>32500</v>
          </cell>
          <cell r="S194">
            <v>301000</v>
          </cell>
        </row>
        <row r="195">
          <cell r="C195" t="str">
            <v>黄岩头</v>
          </cell>
          <cell r="D195" t="str">
            <v>贫困村</v>
          </cell>
          <cell r="E195">
            <v>420</v>
          </cell>
          <cell r="F195">
            <v>4520</v>
          </cell>
          <cell r="G195">
            <v>4520</v>
          </cell>
          <cell r="H195">
            <v>4520</v>
          </cell>
          <cell r="I195">
            <v>4520</v>
          </cell>
          <cell r="J195">
            <v>4520</v>
          </cell>
          <cell r="K195">
            <v>4520</v>
          </cell>
          <cell r="L195">
            <v>4520</v>
          </cell>
          <cell r="M195">
            <v>4520</v>
          </cell>
          <cell r="N195">
            <v>4070</v>
          </cell>
          <cell r="O195">
            <v>4070</v>
          </cell>
          <cell r="P195">
            <v>4070</v>
          </cell>
          <cell r="Q195">
            <v>4870</v>
          </cell>
          <cell r="R195">
            <v>6400</v>
          </cell>
          <cell r="S195">
            <v>59640</v>
          </cell>
        </row>
        <row r="196">
          <cell r="C196" t="str">
            <v>塔崖驿</v>
          </cell>
          <cell r="D196" t="str">
            <v>贫困村</v>
          </cell>
          <cell r="E196">
            <v>420</v>
          </cell>
          <cell r="F196">
            <v>13260</v>
          </cell>
          <cell r="G196">
            <v>13060</v>
          </cell>
          <cell r="H196">
            <v>13060</v>
          </cell>
          <cell r="I196">
            <v>13060</v>
          </cell>
          <cell r="J196">
            <v>13310</v>
          </cell>
          <cell r="K196">
            <v>13600</v>
          </cell>
          <cell r="L196">
            <v>13600</v>
          </cell>
          <cell r="M196">
            <v>13600</v>
          </cell>
          <cell r="N196">
            <v>13600</v>
          </cell>
          <cell r="O196">
            <v>13600</v>
          </cell>
          <cell r="P196">
            <v>13600</v>
          </cell>
          <cell r="Q196">
            <v>16300</v>
          </cell>
          <cell r="R196">
            <v>21450</v>
          </cell>
          <cell r="S196">
            <v>185100</v>
          </cell>
        </row>
        <row r="197">
          <cell r="C197" t="str">
            <v>西杏花</v>
          </cell>
          <cell r="D197" t="str">
            <v>贫困村</v>
          </cell>
          <cell r="E197">
            <v>420</v>
          </cell>
          <cell r="F197">
            <v>8380</v>
          </cell>
          <cell r="G197">
            <v>8380</v>
          </cell>
          <cell r="H197">
            <v>8180</v>
          </cell>
          <cell r="I197">
            <v>8180</v>
          </cell>
          <cell r="J197">
            <v>8180</v>
          </cell>
          <cell r="K197">
            <v>8180</v>
          </cell>
          <cell r="L197">
            <v>8180</v>
          </cell>
          <cell r="M197">
            <v>8180</v>
          </cell>
          <cell r="N197">
            <v>8130</v>
          </cell>
          <cell r="O197">
            <v>8130</v>
          </cell>
          <cell r="P197">
            <v>8130</v>
          </cell>
          <cell r="Q197">
            <v>9630</v>
          </cell>
          <cell r="R197">
            <v>12000</v>
          </cell>
          <cell r="S197">
            <v>111860</v>
          </cell>
        </row>
        <row r="198">
          <cell r="C198" t="str">
            <v>榆树台</v>
          </cell>
          <cell r="D198" t="str">
            <v>贫困村</v>
          </cell>
          <cell r="E198">
            <v>343</v>
          </cell>
          <cell r="F198">
            <v>13480</v>
          </cell>
          <cell r="G198">
            <v>13480</v>
          </cell>
          <cell r="H198">
            <v>13480</v>
          </cell>
          <cell r="I198">
            <v>13480</v>
          </cell>
          <cell r="J198">
            <v>13480</v>
          </cell>
          <cell r="K198">
            <v>13480</v>
          </cell>
          <cell r="L198">
            <v>13480</v>
          </cell>
          <cell r="M198">
            <v>13480</v>
          </cell>
          <cell r="N198">
            <v>13140</v>
          </cell>
          <cell r="O198">
            <v>13090</v>
          </cell>
          <cell r="P198">
            <v>13090</v>
          </cell>
          <cell r="Q198">
            <v>15140</v>
          </cell>
          <cell r="R198">
            <v>16400</v>
          </cell>
          <cell r="S198">
            <v>178700</v>
          </cell>
        </row>
        <row r="199">
          <cell r="C199" t="str">
            <v>鲍家路</v>
          </cell>
          <cell r="D199" t="str">
            <v>非贫困村</v>
          </cell>
          <cell r="E199" t="str">
            <v>/</v>
          </cell>
          <cell r="F199">
            <v>17680</v>
          </cell>
          <cell r="G199">
            <v>17600</v>
          </cell>
          <cell r="H199">
            <v>17600</v>
          </cell>
          <cell r="I199">
            <v>16750</v>
          </cell>
          <cell r="J199">
            <v>16750</v>
          </cell>
          <cell r="K199">
            <v>16750</v>
          </cell>
          <cell r="L199">
            <v>16750</v>
          </cell>
          <cell r="M199">
            <v>16700</v>
          </cell>
          <cell r="N199">
            <v>16660</v>
          </cell>
          <cell r="O199">
            <v>16460</v>
          </cell>
          <cell r="P199">
            <v>16460</v>
          </cell>
          <cell r="Q199">
            <v>19560</v>
          </cell>
          <cell r="R199">
            <v>24800</v>
          </cell>
          <cell r="S199">
            <v>230520</v>
          </cell>
        </row>
        <row r="200">
          <cell r="C200" t="str">
            <v>东刘家庄</v>
          </cell>
          <cell r="D200" t="str">
            <v>贫困村</v>
          </cell>
          <cell r="E200">
            <v>525</v>
          </cell>
          <cell r="F200">
            <v>15190</v>
          </cell>
          <cell r="G200">
            <v>15190</v>
          </cell>
          <cell r="H200">
            <v>15190</v>
          </cell>
          <cell r="I200">
            <v>14640</v>
          </cell>
          <cell r="J200">
            <v>14540</v>
          </cell>
          <cell r="K200">
            <v>14300</v>
          </cell>
          <cell r="L200">
            <v>14100</v>
          </cell>
          <cell r="M200">
            <v>14100</v>
          </cell>
          <cell r="N200">
            <v>14100</v>
          </cell>
          <cell r="O200">
            <v>14100</v>
          </cell>
          <cell r="P200">
            <v>14100</v>
          </cell>
          <cell r="Q200">
            <v>17100</v>
          </cell>
          <cell r="R200">
            <v>24000</v>
          </cell>
          <cell r="S200">
            <v>200650</v>
          </cell>
        </row>
        <row r="201">
          <cell r="C201" t="str">
            <v>东辛庄</v>
          </cell>
          <cell r="D201" t="str">
            <v>非贫困村</v>
          </cell>
          <cell r="E201" t="str">
            <v>/</v>
          </cell>
          <cell r="F201">
            <v>9150</v>
          </cell>
          <cell r="G201">
            <v>9150</v>
          </cell>
          <cell r="H201">
            <v>9150</v>
          </cell>
          <cell r="I201">
            <v>9150</v>
          </cell>
          <cell r="J201">
            <v>9570</v>
          </cell>
          <cell r="K201">
            <v>9370</v>
          </cell>
          <cell r="L201">
            <v>9130</v>
          </cell>
          <cell r="M201">
            <v>9130</v>
          </cell>
          <cell r="N201">
            <v>9370</v>
          </cell>
          <cell r="O201">
            <v>9370</v>
          </cell>
          <cell r="P201">
            <v>9370</v>
          </cell>
          <cell r="Q201">
            <v>11270</v>
          </cell>
          <cell r="R201">
            <v>14900</v>
          </cell>
          <cell r="S201">
            <v>128080</v>
          </cell>
        </row>
        <row r="202">
          <cell r="C202" t="str">
            <v>杜家台</v>
          </cell>
          <cell r="D202" t="str">
            <v>贫困村</v>
          </cell>
          <cell r="E202">
            <v>300</v>
          </cell>
          <cell r="F202">
            <v>15300</v>
          </cell>
          <cell r="G202">
            <v>15300</v>
          </cell>
          <cell r="H202">
            <v>15300</v>
          </cell>
          <cell r="I202">
            <v>15050</v>
          </cell>
          <cell r="J202">
            <v>14850</v>
          </cell>
          <cell r="K202">
            <v>14610</v>
          </cell>
          <cell r="L202">
            <v>14570</v>
          </cell>
          <cell r="M202">
            <v>14570</v>
          </cell>
          <cell r="N202">
            <v>14370</v>
          </cell>
          <cell r="O202">
            <v>14170</v>
          </cell>
          <cell r="P202">
            <v>14170</v>
          </cell>
          <cell r="Q202">
            <v>17130</v>
          </cell>
          <cell r="R202">
            <v>26000</v>
          </cell>
          <cell r="S202">
            <v>205390</v>
          </cell>
        </row>
        <row r="203">
          <cell r="C203" t="str">
            <v>二十亩地</v>
          </cell>
          <cell r="D203" t="str">
            <v>贫困村</v>
          </cell>
          <cell r="E203">
            <v>420</v>
          </cell>
          <cell r="F203">
            <v>8800</v>
          </cell>
          <cell r="G203">
            <v>8800</v>
          </cell>
          <cell r="H203">
            <v>8800</v>
          </cell>
          <cell r="I203">
            <v>8130</v>
          </cell>
          <cell r="J203">
            <v>8130</v>
          </cell>
          <cell r="K203">
            <v>8130</v>
          </cell>
          <cell r="L203">
            <v>8130</v>
          </cell>
          <cell r="M203">
            <v>8130</v>
          </cell>
          <cell r="N203">
            <v>8130</v>
          </cell>
          <cell r="O203">
            <v>8130</v>
          </cell>
          <cell r="P203">
            <v>8130</v>
          </cell>
          <cell r="Q203">
            <v>9830</v>
          </cell>
          <cell r="R203">
            <v>13600</v>
          </cell>
          <cell r="S203">
            <v>114870</v>
          </cell>
        </row>
        <row r="204">
          <cell r="C204" t="str">
            <v>黄台院</v>
          </cell>
          <cell r="D204" t="str">
            <v>贫困村</v>
          </cell>
          <cell r="E204">
            <v>420</v>
          </cell>
          <cell r="F204">
            <v>25190</v>
          </cell>
          <cell r="G204">
            <v>25150</v>
          </cell>
          <cell r="H204">
            <v>25150</v>
          </cell>
          <cell r="I204">
            <v>25100</v>
          </cell>
          <cell r="J204">
            <v>24800</v>
          </cell>
          <cell r="K204">
            <v>24800</v>
          </cell>
          <cell r="L204">
            <v>24800</v>
          </cell>
          <cell r="M204">
            <v>24800</v>
          </cell>
          <cell r="N204">
            <v>24800</v>
          </cell>
          <cell r="O204">
            <v>24760</v>
          </cell>
          <cell r="P204">
            <v>24760</v>
          </cell>
          <cell r="Q204">
            <v>28660</v>
          </cell>
          <cell r="R204">
            <v>31250</v>
          </cell>
          <cell r="S204">
            <v>334020</v>
          </cell>
        </row>
        <row r="205">
          <cell r="C205" t="str">
            <v>冷铺</v>
          </cell>
          <cell r="D205" t="str">
            <v>贫困村</v>
          </cell>
          <cell r="E205">
            <v>434</v>
          </cell>
          <cell r="F205">
            <v>16860</v>
          </cell>
          <cell r="G205">
            <v>16860</v>
          </cell>
          <cell r="H205">
            <v>16860</v>
          </cell>
          <cell r="I205">
            <v>16860</v>
          </cell>
          <cell r="J205">
            <v>16480</v>
          </cell>
          <cell r="K205">
            <v>16480</v>
          </cell>
          <cell r="L205">
            <v>16770</v>
          </cell>
          <cell r="M205">
            <v>16770</v>
          </cell>
          <cell r="N205">
            <v>16720</v>
          </cell>
          <cell r="O205">
            <v>16720</v>
          </cell>
          <cell r="P205">
            <v>16680</v>
          </cell>
          <cell r="Q205">
            <v>19730</v>
          </cell>
          <cell r="R205">
            <v>24300</v>
          </cell>
          <cell r="S205">
            <v>228090</v>
          </cell>
        </row>
        <row r="206">
          <cell r="C206" t="str">
            <v>芦草湾</v>
          </cell>
          <cell r="D206" t="str">
            <v>贫困村</v>
          </cell>
          <cell r="E206">
            <v>420</v>
          </cell>
          <cell r="F206">
            <v>22320</v>
          </cell>
          <cell r="G206">
            <v>22320</v>
          </cell>
          <cell r="H206">
            <v>22320</v>
          </cell>
          <cell r="I206">
            <v>22700</v>
          </cell>
          <cell r="J206">
            <v>22400</v>
          </cell>
          <cell r="K206">
            <v>22600</v>
          </cell>
          <cell r="L206">
            <v>22350</v>
          </cell>
          <cell r="M206">
            <v>22150</v>
          </cell>
          <cell r="N206">
            <v>21950</v>
          </cell>
          <cell r="O206">
            <v>21950</v>
          </cell>
          <cell r="P206">
            <v>21950</v>
          </cell>
          <cell r="Q206">
            <v>25650</v>
          </cell>
          <cell r="R206">
            <v>29650</v>
          </cell>
          <cell r="S206">
            <v>300310</v>
          </cell>
        </row>
        <row r="207">
          <cell r="C207" t="str">
            <v>马家屯</v>
          </cell>
          <cell r="D207" t="str">
            <v>非贫困村</v>
          </cell>
          <cell r="E207" t="str">
            <v>/</v>
          </cell>
          <cell r="F207">
            <v>5800</v>
          </cell>
          <cell r="G207">
            <v>5800</v>
          </cell>
          <cell r="H207">
            <v>5800</v>
          </cell>
          <cell r="I207">
            <v>5760</v>
          </cell>
          <cell r="J207">
            <v>5700</v>
          </cell>
          <cell r="K207">
            <v>5700</v>
          </cell>
          <cell r="L207">
            <v>5700</v>
          </cell>
          <cell r="M207">
            <v>5700</v>
          </cell>
          <cell r="N207">
            <v>5660</v>
          </cell>
          <cell r="O207">
            <v>5660</v>
          </cell>
          <cell r="P207">
            <v>5280</v>
          </cell>
          <cell r="Q207">
            <v>6560</v>
          </cell>
          <cell r="R207">
            <v>8800</v>
          </cell>
          <cell r="S207">
            <v>77920</v>
          </cell>
        </row>
        <row r="208">
          <cell r="C208" t="str">
            <v>南赵家庄</v>
          </cell>
          <cell r="D208" t="str">
            <v>贫困村</v>
          </cell>
          <cell r="E208">
            <v>420</v>
          </cell>
          <cell r="F208">
            <v>17410</v>
          </cell>
          <cell r="G208">
            <v>17410</v>
          </cell>
          <cell r="H208">
            <v>17410</v>
          </cell>
          <cell r="I208">
            <v>17330</v>
          </cell>
          <cell r="J208">
            <v>16930</v>
          </cell>
          <cell r="K208">
            <v>16930</v>
          </cell>
          <cell r="L208">
            <v>16930</v>
          </cell>
          <cell r="M208">
            <v>16730</v>
          </cell>
          <cell r="N208">
            <v>16730</v>
          </cell>
          <cell r="O208">
            <v>16870</v>
          </cell>
          <cell r="P208">
            <v>16830</v>
          </cell>
          <cell r="Q208">
            <v>20130</v>
          </cell>
          <cell r="R208">
            <v>26100</v>
          </cell>
          <cell r="S208">
            <v>233740</v>
          </cell>
        </row>
        <row r="209">
          <cell r="C209" t="str">
            <v>祁家沟</v>
          </cell>
          <cell r="D209" t="str">
            <v>贫困村</v>
          </cell>
          <cell r="E209">
            <v>427</v>
          </cell>
          <cell r="F209">
            <v>22240</v>
          </cell>
          <cell r="G209">
            <v>22240</v>
          </cell>
          <cell r="H209">
            <v>22240</v>
          </cell>
          <cell r="I209">
            <v>22240</v>
          </cell>
          <cell r="J209">
            <v>22240</v>
          </cell>
          <cell r="K209">
            <v>21940</v>
          </cell>
          <cell r="L209">
            <v>22180</v>
          </cell>
          <cell r="M209">
            <v>22560</v>
          </cell>
          <cell r="N209">
            <v>22560</v>
          </cell>
          <cell r="O209">
            <v>22560</v>
          </cell>
          <cell r="P209">
            <v>22560</v>
          </cell>
          <cell r="Q209">
            <v>26320</v>
          </cell>
          <cell r="R209">
            <v>30050</v>
          </cell>
          <cell r="S209">
            <v>301930</v>
          </cell>
        </row>
        <row r="210">
          <cell r="C210" t="str">
            <v>山炮</v>
          </cell>
          <cell r="D210" t="str">
            <v>贫困村</v>
          </cell>
          <cell r="E210">
            <v>300</v>
          </cell>
          <cell r="F210">
            <v>6980</v>
          </cell>
          <cell r="G210">
            <v>6560</v>
          </cell>
          <cell r="H210">
            <v>6560</v>
          </cell>
          <cell r="I210">
            <v>7560</v>
          </cell>
          <cell r="J210">
            <v>7560</v>
          </cell>
          <cell r="K210">
            <v>7210</v>
          </cell>
          <cell r="L210">
            <v>7210</v>
          </cell>
          <cell r="M210">
            <v>7790</v>
          </cell>
          <cell r="N210">
            <v>7790</v>
          </cell>
          <cell r="O210">
            <v>7790</v>
          </cell>
          <cell r="P210">
            <v>7790</v>
          </cell>
          <cell r="Q210">
            <v>8990</v>
          </cell>
          <cell r="R210">
            <v>9200</v>
          </cell>
          <cell r="S210">
            <v>98990</v>
          </cell>
        </row>
        <row r="211">
          <cell r="C211" t="str">
            <v>双坨</v>
          </cell>
          <cell r="D211" t="str">
            <v>贫困村</v>
          </cell>
          <cell r="E211">
            <v>434</v>
          </cell>
          <cell r="F211">
            <v>8480</v>
          </cell>
          <cell r="G211">
            <v>8480</v>
          </cell>
          <cell r="H211">
            <v>8480</v>
          </cell>
          <cell r="I211">
            <v>8280</v>
          </cell>
          <cell r="J211">
            <v>8360</v>
          </cell>
          <cell r="K211">
            <v>8360</v>
          </cell>
          <cell r="L211">
            <v>8360</v>
          </cell>
          <cell r="M211">
            <v>8360</v>
          </cell>
          <cell r="N211">
            <v>8360</v>
          </cell>
          <cell r="O211">
            <v>8360</v>
          </cell>
          <cell r="P211">
            <v>8360</v>
          </cell>
          <cell r="Q211">
            <v>9810</v>
          </cell>
          <cell r="R211">
            <v>11600</v>
          </cell>
          <cell r="S211">
            <v>113650</v>
          </cell>
        </row>
        <row r="212">
          <cell r="C212" t="str">
            <v>孙家泉</v>
          </cell>
          <cell r="D212" t="str">
            <v>贫困村</v>
          </cell>
          <cell r="E212">
            <v>441</v>
          </cell>
          <cell r="F212">
            <v>13520</v>
          </cell>
          <cell r="G212">
            <v>13900</v>
          </cell>
          <cell r="H212">
            <v>13660</v>
          </cell>
          <cell r="I212">
            <v>13660</v>
          </cell>
          <cell r="J212">
            <v>13020</v>
          </cell>
          <cell r="K212">
            <v>13020</v>
          </cell>
          <cell r="L212">
            <v>13660</v>
          </cell>
          <cell r="M212">
            <v>13660</v>
          </cell>
          <cell r="N212">
            <v>13660</v>
          </cell>
          <cell r="O212">
            <v>13660</v>
          </cell>
          <cell r="P212">
            <v>13870</v>
          </cell>
          <cell r="Q212">
            <v>16410</v>
          </cell>
          <cell r="R212">
            <v>19450</v>
          </cell>
          <cell r="S212">
            <v>185150</v>
          </cell>
        </row>
        <row r="213">
          <cell r="C213" t="str">
            <v>王安镇</v>
          </cell>
          <cell r="D213" t="str">
            <v>非贫困村</v>
          </cell>
          <cell r="E213" t="str">
            <v>/</v>
          </cell>
          <cell r="F213">
            <v>19040</v>
          </cell>
          <cell r="G213">
            <v>19040</v>
          </cell>
          <cell r="H213">
            <v>19040</v>
          </cell>
          <cell r="I213">
            <v>18240</v>
          </cell>
          <cell r="J213">
            <v>18190</v>
          </cell>
          <cell r="K213">
            <v>18190</v>
          </cell>
          <cell r="L213">
            <v>17990</v>
          </cell>
          <cell r="M213">
            <v>18980</v>
          </cell>
          <cell r="N213">
            <v>18980</v>
          </cell>
          <cell r="O213">
            <v>18980</v>
          </cell>
          <cell r="P213">
            <v>18980</v>
          </cell>
          <cell r="Q213">
            <v>23410</v>
          </cell>
          <cell r="R213">
            <v>31150</v>
          </cell>
          <cell r="S213">
            <v>260210</v>
          </cell>
        </row>
        <row r="214">
          <cell r="C214" t="str">
            <v>王家庄</v>
          </cell>
          <cell r="D214" t="str">
            <v>贫困村</v>
          </cell>
          <cell r="E214">
            <v>420</v>
          </cell>
          <cell r="F214">
            <v>16510</v>
          </cell>
          <cell r="G214">
            <v>16510</v>
          </cell>
          <cell r="H214">
            <v>16560</v>
          </cell>
          <cell r="I214">
            <v>16560</v>
          </cell>
          <cell r="J214">
            <v>16460</v>
          </cell>
          <cell r="K214">
            <v>16510</v>
          </cell>
          <cell r="L214">
            <v>16800</v>
          </cell>
          <cell r="M214">
            <v>16750</v>
          </cell>
          <cell r="N214">
            <v>16550</v>
          </cell>
          <cell r="O214">
            <v>16510</v>
          </cell>
          <cell r="P214">
            <v>16510</v>
          </cell>
          <cell r="Q214">
            <v>19960</v>
          </cell>
          <cell r="R214">
            <v>27700</v>
          </cell>
          <cell r="S214">
            <v>229890</v>
          </cell>
        </row>
        <row r="215">
          <cell r="C215" t="str">
            <v>五十亩地</v>
          </cell>
          <cell r="D215" t="str">
            <v>贫困村</v>
          </cell>
          <cell r="E215">
            <v>315</v>
          </cell>
          <cell r="F215">
            <v>3390</v>
          </cell>
          <cell r="G215">
            <v>3390</v>
          </cell>
          <cell r="H215">
            <v>3140</v>
          </cell>
          <cell r="I215">
            <v>3760</v>
          </cell>
          <cell r="J215">
            <v>3760</v>
          </cell>
          <cell r="K215">
            <v>3760</v>
          </cell>
          <cell r="L215">
            <v>3560</v>
          </cell>
          <cell r="M215">
            <v>3560</v>
          </cell>
          <cell r="N215">
            <v>3560</v>
          </cell>
          <cell r="O215">
            <v>3560</v>
          </cell>
          <cell r="P215">
            <v>3940</v>
          </cell>
          <cell r="Q215">
            <v>4590</v>
          </cell>
          <cell r="R215">
            <v>4850</v>
          </cell>
          <cell r="S215">
            <v>48820</v>
          </cell>
        </row>
        <row r="216">
          <cell r="C216" t="str">
            <v>杏树沟</v>
          </cell>
          <cell r="D216" t="str">
            <v>非贫困村</v>
          </cell>
          <cell r="E216" t="str">
            <v>/</v>
          </cell>
          <cell r="F216">
            <v>9990</v>
          </cell>
          <cell r="G216">
            <v>9740</v>
          </cell>
          <cell r="H216">
            <v>9080</v>
          </cell>
          <cell r="I216">
            <v>9280</v>
          </cell>
          <cell r="J216">
            <v>9280</v>
          </cell>
          <cell r="K216">
            <v>9080</v>
          </cell>
          <cell r="L216">
            <v>9080</v>
          </cell>
          <cell r="M216">
            <v>9080</v>
          </cell>
          <cell r="N216">
            <v>9080</v>
          </cell>
          <cell r="O216">
            <v>9370</v>
          </cell>
          <cell r="P216">
            <v>9370</v>
          </cell>
          <cell r="Q216">
            <v>11070</v>
          </cell>
          <cell r="R216">
            <v>15150</v>
          </cell>
          <cell r="S216">
            <v>128650</v>
          </cell>
        </row>
        <row r="217">
          <cell r="C217" t="str">
            <v>闫家庄</v>
          </cell>
          <cell r="D217" t="str">
            <v>非贫困村</v>
          </cell>
          <cell r="E217" t="str">
            <v>/</v>
          </cell>
          <cell r="F217">
            <v>13200</v>
          </cell>
          <cell r="G217">
            <v>13200</v>
          </cell>
          <cell r="H217">
            <v>13200</v>
          </cell>
          <cell r="I217">
            <v>13340</v>
          </cell>
          <cell r="J217">
            <v>12790</v>
          </cell>
          <cell r="K217">
            <v>12690</v>
          </cell>
          <cell r="L217">
            <v>12690</v>
          </cell>
          <cell r="M217">
            <v>12690</v>
          </cell>
          <cell r="N217">
            <v>12690</v>
          </cell>
          <cell r="O217">
            <v>12000</v>
          </cell>
          <cell r="P217">
            <v>12000</v>
          </cell>
          <cell r="Q217">
            <v>13940</v>
          </cell>
          <cell r="R217">
            <v>20000</v>
          </cell>
          <cell r="S217">
            <v>174430</v>
          </cell>
        </row>
        <row r="218">
          <cell r="C218" t="str">
            <v>殷家堡</v>
          </cell>
          <cell r="D218" t="str">
            <v>非贫困村</v>
          </cell>
          <cell r="E218" t="str">
            <v>/</v>
          </cell>
          <cell r="F218">
            <v>15430</v>
          </cell>
          <cell r="G218">
            <v>15430</v>
          </cell>
          <cell r="H218">
            <v>15030</v>
          </cell>
          <cell r="I218">
            <v>14990</v>
          </cell>
          <cell r="J218">
            <v>14240</v>
          </cell>
          <cell r="K218">
            <v>14240</v>
          </cell>
          <cell r="L218">
            <v>14190</v>
          </cell>
          <cell r="M218">
            <v>14190</v>
          </cell>
          <cell r="N218">
            <v>14190</v>
          </cell>
          <cell r="O218">
            <v>14190</v>
          </cell>
          <cell r="P218">
            <v>13990</v>
          </cell>
          <cell r="Q218">
            <v>16440</v>
          </cell>
          <cell r="R218">
            <v>23300</v>
          </cell>
          <cell r="S218">
            <v>199850</v>
          </cell>
        </row>
        <row r="219">
          <cell r="C219" t="str">
            <v>银山口</v>
          </cell>
          <cell r="D219" t="str">
            <v>贫困村</v>
          </cell>
          <cell r="E219">
            <v>300</v>
          </cell>
          <cell r="F219">
            <v>38960</v>
          </cell>
          <cell r="G219">
            <v>38960</v>
          </cell>
          <cell r="H219">
            <v>38960</v>
          </cell>
          <cell r="I219">
            <v>38960</v>
          </cell>
          <cell r="J219">
            <v>38860</v>
          </cell>
          <cell r="K219">
            <v>38820</v>
          </cell>
          <cell r="L219">
            <v>38270</v>
          </cell>
          <cell r="M219">
            <v>38270</v>
          </cell>
          <cell r="N219">
            <v>38360</v>
          </cell>
          <cell r="O219">
            <v>38360</v>
          </cell>
          <cell r="P219">
            <v>38360</v>
          </cell>
          <cell r="Q219">
            <v>44660</v>
          </cell>
          <cell r="R219">
            <v>50450</v>
          </cell>
          <cell r="S219">
            <v>520250</v>
          </cell>
        </row>
        <row r="220">
          <cell r="C220" t="str">
            <v>北赵庄</v>
          </cell>
          <cell r="D220" t="str">
            <v>贫困村</v>
          </cell>
          <cell r="E220" t="str">
            <v>/</v>
          </cell>
          <cell r="F220">
            <v>19990</v>
          </cell>
          <cell r="G220">
            <v>19990</v>
          </cell>
          <cell r="H220">
            <v>19790</v>
          </cell>
          <cell r="I220">
            <v>19790</v>
          </cell>
          <cell r="J220">
            <v>19750</v>
          </cell>
          <cell r="K220">
            <v>19710</v>
          </cell>
          <cell r="L220">
            <v>19710</v>
          </cell>
          <cell r="M220">
            <v>19710</v>
          </cell>
          <cell r="N220">
            <v>19710</v>
          </cell>
          <cell r="O220">
            <v>19710</v>
          </cell>
          <cell r="P220">
            <v>20000</v>
          </cell>
          <cell r="Q220">
            <v>23500</v>
          </cell>
          <cell r="R220">
            <v>27650</v>
          </cell>
          <cell r="S220">
            <v>269010</v>
          </cell>
        </row>
        <row r="221">
          <cell r="C221" t="str">
            <v>大庄</v>
          </cell>
          <cell r="D221" t="str">
            <v>贫困村</v>
          </cell>
          <cell r="E221" t="str">
            <v>/</v>
          </cell>
          <cell r="F221">
            <v>22010</v>
          </cell>
          <cell r="G221">
            <v>22010</v>
          </cell>
          <cell r="H221">
            <v>21970</v>
          </cell>
          <cell r="I221">
            <v>21870</v>
          </cell>
          <cell r="J221">
            <v>21870</v>
          </cell>
          <cell r="K221">
            <v>22110</v>
          </cell>
          <cell r="L221">
            <v>22070</v>
          </cell>
          <cell r="M221">
            <v>21870</v>
          </cell>
          <cell r="N221">
            <v>21830</v>
          </cell>
          <cell r="O221">
            <v>21830</v>
          </cell>
          <cell r="P221">
            <v>21830</v>
          </cell>
          <cell r="Q221">
            <v>26130</v>
          </cell>
          <cell r="R221">
            <v>34300</v>
          </cell>
          <cell r="S221">
            <v>301700</v>
          </cell>
        </row>
        <row r="222">
          <cell r="C222" t="str">
            <v>邓庄</v>
          </cell>
          <cell r="D222" t="str">
            <v>贫困村</v>
          </cell>
          <cell r="E222">
            <v>420</v>
          </cell>
          <cell r="F222">
            <v>42770</v>
          </cell>
          <cell r="G222">
            <v>42770</v>
          </cell>
          <cell r="H222">
            <v>42520</v>
          </cell>
          <cell r="I222">
            <v>42420</v>
          </cell>
          <cell r="J222">
            <v>42380</v>
          </cell>
          <cell r="K222">
            <v>42090</v>
          </cell>
          <cell r="L222">
            <v>42090</v>
          </cell>
          <cell r="M222">
            <v>42090</v>
          </cell>
          <cell r="N222">
            <v>42050</v>
          </cell>
          <cell r="O222">
            <v>42050</v>
          </cell>
          <cell r="P222">
            <v>42010</v>
          </cell>
          <cell r="Q222">
            <v>48710</v>
          </cell>
          <cell r="R222">
            <v>53600</v>
          </cell>
          <cell r="S222">
            <v>567550</v>
          </cell>
        </row>
        <row r="223">
          <cell r="C223" t="str">
            <v>后庄</v>
          </cell>
          <cell r="D223" t="str">
            <v>贫困村</v>
          </cell>
          <cell r="E223" t="str">
            <v>/</v>
          </cell>
          <cell r="F223">
            <v>16180</v>
          </cell>
          <cell r="G223">
            <v>16140</v>
          </cell>
          <cell r="H223">
            <v>16140</v>
          </cell>
          <cell r="I223">
            <v>16040</v>
          </cell>
          <cell r="J223">
            <v>15550</v>
          </cell>
          <cell r="K223">
            <v>15450</v>
          </cell>
          <cell r="L223">
            <v>15370</v>
          </cell>
          <cell r="M223">
            <v>15370</v>
          </cell>
          <cell r="N223">
            <v>15290</v>
          </cell>
          <cell r="O223">
            <v>15290</v>
          </cell>
          <cell r="P223">
            <v>15290</v>
          </cell>
          <cell r="Q223">
            <v>17940</v>
          </cell>
          <cell r="R223">
            <v>21200</v>
          </cell>
          <cell r="S223">
            <v>211250</v>
          </cell>
        </row>
        <row r="224">
          <cell r="C224" t="str">
            <v>马台</v>
          </cell>
          <cell r="D224" t="str">
            <v>贫困村</v>
          </cell>
          <cell r="E224">
            <v>300</v>
          </cell>
          <cell r="F224">
            <v>6750</v>
          </cell>
          <cell r="G224">
            <v>6750</v>
          </cell>
          <cell r="H224">
            <v>6750</v>
          </cell>
          <cell r="I224">
            <v>6750</v>
          </cell>
          <cell r="J224">
            <v>6750</v>
          </cell>
          <cell r="K224">
            <v>7380</v>
          </cell>
          <cell r="L224">
            <v>7380</v>
          </cell>
          <cell r="M224">
            <v>7180</v>
          </cell>
          <cell r="N224">
            <v>7180</v>
          </cell>
          <cell r="O224">
            <v>7180</v>
          </cell>
          <cell r="P224">
            <v>7420</v>
          </cell>
          <cell r="Q224">
            <v>8820</v>
          </cell>
          <cell r="R224">
            <v>10650</v>
          </cell>
          <cell r="S224">
            <v>96940</v>
          </cell>
        </row>
        <row r="225">
          <cell r="C225" t="str">
            <v>煤窑</v>
          </cell>
          <cell r="D225" t="str">
            <v>非贫困村</v>
          </cell>
          <cell r="E225" t="str">
            <v>/</v>
          </cell>
          <cell r="F225">
            <v>6970</v>
          </cell>
          <cell r="G225">
            <v>6970</v>
          </cell>
          <cell r="H225">
            <v>6970</v>
          </cell>
          <cell r="I225">
            <v>6970</v>
          </cell>
          <cell r="J225">
            <v>6930</v>
          </cell>
          <cell r="K225">
            <v>6930</v>
          </cell>
          <cell r="L225">
            <v>6930</v>
          </cell>
          <cell r="M225">
            <v>6930</v>
          </cell>
          <cell r="N225">
            <v>6930</v>
          </cell>
          <cell r="O225">
            <v>6930</v>
          </cell>
          <cell r="P225">
            <v>6930</v>
          </cell>
          <cell r="Q225">
            <v>8380</v>
          </cell>
          <cell r="R225">
            <v>11600</v>
          </cell>
          <cell r="S225">
            <v>96370</v>
          </cell>
        </row>
        <row r="226">
          <cell r="C226" t="str">
            <v>乌龙沟</v>
          </cell>
          <cell r="D226" t="str">
            <v>非贫困村</v>
          </cell>
          <cell r="E226" t="str">
            <v>/</v>
          </cell>
          <cell r="F226">
            <v>18510</v>
          </cell>
          <cell r="G226">
            <v>18510</v>
          </cell>
          <cell r="H226">
            <v>18510</v>
          </cell>
          <cell r="I226">
            <v>18510</v>
          </cell>
          <cell r="J226">
            <v>18470</v>
          </cell>
          <cell r="K226">
            <v>18280</v>
          </cell>
          <cell r="L226">
            <v>18280</v>
          </cell>
          <cell r="M226">
            <v>18280</v>
          </cell>
          <cell r="N226">
            <v>18520</v>
          </cell>
          <cell r="O226">
            <v>18520</v>
          </cell>
          <cell r="P226">
            <v>18520</v>
          </cell>
          <cell r="Q226">
            <v>21870</v>
          </cell>
          <cell r="R226">
            <v>26550</v>
          </cell>
          <cell r="S226">
            <v>251330</v>
          </cell>
        </row>
        <row r="227">
          <cell r="C227" t="str">
            <v>小庄</v>
          </cell>
          <cell r="D227" t="str">
            <v>贫困村</v>
          </cell>
          <cell r="E227">
            <v>420</v>
          </cell>
          <cell r="F227">
            <v>40010</v>
          </cell>
          <cell r="G227">
            <v>40010</v>
          </cell>
          <cell r="H227">
            <v>40050</v>
          </cell>
          <cell r="I227">
            <v>39950</v>
          </cell>
          <cell r="J227">
            <v>40050</v>
          </cell>
          <cell r="K227">
            <v>39800</v>
          </cell>
          <cell r="L227">
            <v>39800</v>
          </cell>
          <cell r="M227">
            <v>39800</v>
          </cell>
          <cell r="N227">
            <v>39800</v>
          </cell>
          <cell r="O227">
            <v>39800</v>
          </cell>
          <cell r="P227">
            <v>39800</v>
          </cell>
          <cell r="Q227">
            <v>45900</v>
          </cell>
          <cell r="R227">
            <v>48800</v>
          </cell>
          <cell r="S227">
            <v>533570</v>
          </cell>
        </row>
        <row r="228">
          <cell r="C228" t="str">
            <v>柱角石</v>
          </cell>
          <cell r="D228" t="str">
            <v>非贫困村</v>
          </cell>
          <cell r="E228" t="str">
            <v>/</v>
          </cell>
          <cell r="F228">
            <v>8080</v>
          </cell>
          <cell r="G228">
            <v>8080</v>
          </cell>
          <cell r="H228">
            <v>8080</v>
          </cell>
          <cell r="I228">
            <v>8040</v>
          </cell>
          <cell r="J228">
            <v>8040</v>
          </cell>
          <cell r="K228">
            <v>8150</v>
          </cell>
          <cell r="L228">
            <v>8150</v>
          </cell>
          <cell r="M228">
            <v>7950</v>
          </cell>
          <cell r="N228">
            <v>7910</v>
          </cell>
          <cell r="O228">
            <v>7910</v>
          </cell>
          <cell r="P228">
            <v>8110</v>
          </cell>
          <cell r="Q228">
            <v>9710</v>
          </cell>
          <cell r="R228">
            <v>12350</v>
          </cell>
          <cell r="S228">
            <v>110560</v>
          </cell>
        </row>
        <row r="229">
          <cell r="C229" t="str">
            <v>井家滩</v>
          </cell>
          <cell r="D229" t="str">
            <v>贫困村</v>
          </cell>
          <cell r="E229" t="str">
            <v>/</v>
          </cell>
          <cell r="F229">
            <v>33300</v>
          </cell>
          <cell r="G229">
            <v>33300</v>
          </cell>
          <cell r="H229">
            <v>33390</v>
          </cell>
          <cell r="I229">
            <v>33390</v>
          </cell>
          <cell r="J229">
            <v>34110</v>
          </cell>
          <cell r="K229">
            <v>34070</v>
          </cell>
          <cell r="L229">
            <v>33820</v>
          </cell>
          <cell r="M229">
            <v>33820</v>
          </cell>
          <cell r="N229">
            <v>34200</v>
          </cell>
          <cell r="O229">
            <v>34000</v>
          </cell>
          <cell r="P229">
            <v>34240</v>
          </cell>
          <cell r="Q229">
            <v>39990</v>
          </cell>
          <cell r="R229">
            <v>47750</v>
          </cell>
          <cell r="S229">
            <v>459380</v>
          </cell>
        </row>
        <row r="230">
          <cell r="C230" t="str">
            <v>南李家庄</v>
          </cell>
          <cell r="D230" t="str">
            <v>贫困村</v>
          </cell>
          <cell r="E230">
            <v>217</v>
          </cell>
          <cell r="F230">
            <v>6690</v>
          </cell>
          <cell r="G230">
            <v>6610</v>
          </cell>
          <cell r="H230">
            <v>7310</v>
          </cell>
          <cell r="I230">
            <v>7430</v>
          </cell>
          <cell r="J230">
            <v>9870</v>
          </cell>
          <cell r="K230">
            <v>9570</v>
          </cell>
          <cell r="L230">
            <v>9490</v>
          </cell>
          <cell r="M230">
            <v>9490</v>
          </cell>
          <cell r="N230">
            <v>9490</v>
          </cell>
          <cell r="O230">
            <v>9490</v>
          </cell>
          <cell r="P230">
            <v>10310</v>
          </cell>
          <cell r="Q230">
            <v>12680</v>
          </cell>
          <cell r="R230">
            <v>14400</v>
          </cell>
          <cell r="S230">
            <v>122830</v>
          </cell>
        </row>
        <row r="231">
          <cell r="C231" t="str">
            <v>三道城</v>
          </cell>
          <cell r="D231" t="str">
            <v>贫困村</v>
          </cell>
          <cell r="E231">
            <v>420</v>
          </cell>
          <cell r="F231">
            <v>22560</v>
          </cell>
          <cell r="G231">
            <v>22560</v>
          </cell>
          <cell r="H231">
            <v>22560</v>
          </cell>
          <cell r="I231">
            <v>22480</v>
          </cell>
          <cell r="J231">
            <v>22520</v>
          </cell>
          <cell r="K231">
            <v>22520</v>
          </cell>
          <cell r="L231">
            <v>22180</v>
          </cell>
          <cell r="M231">
            <v>21930</v>
          </cell>
          <cell r="N231">
            <v>21930</v>
          </cell>
          <cell r="O231">
            <v>21930</v>
          </cell>
          <cell r="P231">
            <v>21930</v>
          </cell>
          <cell r="Q231">
            <v>25580</v>
          </cell>
          <cell r="R231">
            <v>29200</v>
          </cell>
          <cell r="S231">
            <v>299880</v>
          </cell>
        </row>
        <row r="232">
          <cell r="C232" t="str">
            <v>隋家庄</v>
          </cell>
          <cell r="D232" t="str">
            <v>贫困村</v>
          </cell>
          <cell r="E232" t="str">
            <v>/</v>
          </cell>
          <cell r="F232">
            <v>32560</v>
          </cell>
          <cell r="G232">
            <v>32560</v>
          </cell>
          <cell r="H232">
            <v>32560</v>
          </cell>
          <cell r="I232">
            <v>31810</v>
          </cell>
          <cell r="J232">
            <v>31810</v>
          </cell>
          <cell r="K232">
            <v>31810</v>
          </cell>
          <cell r="L232">
            <v>31310</v>
          </cell>
          <cell r="M232">
            <v>31310</v>
          </cell>
          <cell r="N232">
            <v>31310</v>
          </cell>
          <cell r="O232">
            <v>31310</v>
          </cell>
          <cell r="P232">
            <v>31310</v>
          </cell>
          <cell r="Q232">
            <v>37410</v>
          </cell>
          <cell r="R232">
            <v>50000</v>
          </cell>
          <cell r="S232">
            <v>437070</v>
          </cell>
        </row>
        <row r="233">
          <cell r="C233" t="str">
            <v>土安</v>
          </cell>
          <cell r="D233" t="str">
            <v>贫困村</v>
          </cell>
          <cell r="E233">
            <v>420</v>
          </cell>
          <cell r="F233">
            <v>25720</v>
          </cell>
          <cell r="G233">
            <v>25720</v>
          </cell>
          <cell r="H233">
            <v>25480</v>
          </cell>
          <cell r="I233">
            <v>25490</v>
          </cell>
          <cell r="J233">
            <v>25490</v>
          </cell>
          <cell r="K233">
            <v>25490</v>
          </cell>
          <cell r="L233">
            <v>25490</v>
          </cell>
          <cell r="M233">
            <v>30550</v>
          </cell>
          <cell r="N233">
            <v>31170</v>
          </cell>
          <cell r="O233">
            <v>31170</v>
          </cell>
          <cell r="P233">
            <v>31170</v>
          </cell>
          <cell r="Q233">
            <v>36730</v>
          </cell>
          <cell r="R233">
            <v>44900</v>
          </cell>
          <cell r="S233">
            <v>384570</v>
          </cell>
        </row>
        <row r="234">
          <cell r="C234" t="str">
            <v>烟煤洞</v>
          </cell>
          <cell r="D234" t="str">
            <v>贫困村</v>
          </cell>
          <cell r="E234" t="str">
            <v>/</v>
          </cell>
          <cell r="F234">
            <v>13020</v>
          </cell>
          <cell r="G234">
            <v>13230</v>
          </cell>
          <cell r="H234">
            <v>13230</v>
          </cell>
          <cell r="I234">
            <v>13320</v>
          </cell>
          <cell r="J234">
            <v>13320</v>
          </cell>
          <cell r="K234">
            <v>13610</v>
          </cell>
          <cell r="L234">
            <v>13610</v>
          </cell>
          <cell r="M234">
            <v>13360</v>
          </cell>
          <cell r="N234">
            <v>13740</v>
          </cell>
          <cell r="O234">
            <v>13700</v>
          </cell>
          <cell r="P234">
            <v>13700</v>
          </cell>
          <cell r="Q234">
            <v>16400</v>
          </cell>
          <cell r="R234">
            <v>21450</v>
          </cell>
          <cell r="S234">
            <v>185690</v>
          </cell>
        </row>
        <row r="235">
          <cell r="C235" t="str">
            <v>东张家庄</v>
          </cell>
          <cell r="D235" t="str">
            <v>非贫困村</v>
          </cell>
          <cell r="E235" t="str">
            <v>/</v>
          </cell>
          <cell r="F235">
            <v>1910</v>
          </cell>
          <cell r="G235">
            <v>1910</v>
          </cell>
          <cell r="H235">
            <v>1910</v>
          </cell>
          <cell r="I235">
            <v>1910</v>
          </cell>
          <cell r="J235">
            <v>1910</v>
          </cell>
          <cell r="K235">
            <v>2280</v>
          </cell>
          <cell r="L235">
            <v>2280</v>
          </cell>
          <cell r="M235">
            <v>2280</v>
          </cell>
          <cell r="N235">
            <v>2280</v>
          </cell>
          <cell r="O235">
            <v>2280</v>
          </cell>
          <cell r="P235">
            <v>2280</v>
          </cell>
          <cell r="Q235">
            <v>2730</v>
          </cell>
          <cell r="R235">
            <v>3500</v>
          </cell>
          <cell r="S235">
            <v>29460</v>
          </cell>
        </row>
        <row r="236">
          <cell r="C236" t="str">
            <v>范家庄</v>
          </cell>
          <cell r="D236" t="str">
            <v>非贫困村</v>
          </cell>
          <cell r="E236" t="str">
            <v>/</v>
          </cell>
          <cell r="F236">
            <v>2530</v>
          </cell>
          <cell r="G236">
            <v>2530</v>
          </cell>
          <cell r="H236">
            <v>2650</v>
          </cell>
          <cell r="I236">
            <v>2770</v>
          </cell>
          <cell r="J236">
            <v>2770</v>
          </cell>
          <cell r="K236">
            <v>4180</v>
          </cell>
          <cell r="L236">
            <v>4260</v>
          </cell>
          <cell r="M236">
            <v>4210</v>
          </cell>
          <cell r="N236">
            <v>4210</v>
          </cell>
          <cell r="O236">
            <v>4210</v>
          </cell>
          <cell r="P236">
            <v>4570</v>
          </cell>
          <cell r="Q236">
            <v>5440</v>
          </cell>
          <cell r="R236">
            <v>5950</v>
          </cell>
          <cell r="S236">
            <v>50280</v>
          </cell>
        </row>
        <row r="237">
          <cell r="C237" t="str">
            <v>高家庄</v>
          </cell>
          <cell r="D237" t="str">
            <v>非贫困村</v>
          </cell>
          <cell r="E237" t="str">
            <v>/</v>
          </cell>
          <cell r="F237">
            <v>1690</v>
          </cell>
          <cell r="G237">
            <v>2010</v>
          </cell>
          <cell r="H237">
            <v>2470</v>
          </cell>
          <cell r="I237">
            <v>2470</v>
          </cell>
          <cell r="J237">
            <v>2470</v>
          </cell>
          <cell r="K237">
            <v>2950</v>
          </cell>
          <cell r="L237">
            <v>2950</v>
          </cell>
          <cell r="M237">
            <v>2950</v>
          </cell>
          <cell r="N237">
            <v>2950</v>
          </cell>
          <cell r="O237">
            <v>2950</v>
          </cell>
          <cell r="P237">
            <v>2950</v>
          </cell>
          <cell r="Q237">
            <v>3350</v>
          </cell>
          <cell r="R237">
            <v>3100</v>
          </cell>
          <cell r="S237">
            <v>35260</v>
          </cell>
        </row>
        <row r="238">
          <cell r="C238" t="str">
            <v>兰家庄</v>
          </cell>
          <cell r="D238" t="str">
            <v>贫困村</v>
          </cell>
          <cell r="E238">
            <v>196</v>
          </cell>
          <cell r="F238">
            <v>6050</v>
          </cell>
          <cell r="G238">
            <v>6050</v>
          </cell>
          <cell r="H238">
            <v>6050</v>
          </cell>
          <cell r="I238">
            <v>6530</v>
          </cell>
          <cell r="J238">
            <v>6780</v>
          </cell>
          <cell r="K238">
            <v>7420</v>
          </cell>
          <cell r="L238">
            <v>7420</v>
          </cell>
          <cell r="M238">
            <v>7420</v>
          </cell>
          <cell r="N238">
            <v>7420</v>
          </cell>
          <cell r="O238">
            <v>7420</v>
          </cell>
          <cell r="P238">
            <v>7420</v>
          </cell>
          <cell r="Q238">
            <v>9320</v>
          </cell>
          <cell r="R238">
            <v>11350</v>
          </cell>
          <cell r="S238">
            <v>96650</v>
          </cell>
        </row>
        <row r="239">
          <cell r="C239" t="str">
            <v>牛家沟掌</v>
          </cell>
          <cell r="D239" t="str">
            <v>非贫困村</v>
          </cell>
          <cell r="E239" t="str">
            <v>/</v>
          </cell>
          <cell r="F239">
            <v>4480</v>
          </cell>
          <cell r="G239">
            <v>4480</v>
          </cell>
          <cell r="H239">
            <v>4480</v>
          </cell>
          <cell r="I239">
            <v>4480</v>
          </cell>
          <cell r="J239">
            <v>4480</v>
          </cell>
          <cell r="K239">
            <v>4480</v>
          </cell>
          <cell r="L239">
            <v>4480</v>
          </cell>
          <cell r="M239">
            <v>4480</v>
          </cell>
          <cell r="N239">
            <v>4480</v>
          </cell>
          <cell r="O239">
            <v>4480</v>
          </cell>
          <cell r="P239">
            <v>4480</v>
          </cell>
          <cell r="Q239">
            <v>5330</v>
          </cell>
          <cell r="R239">
            <v>6800</v>
          </cell>
          <cell r="S239">
            <v>61410</v>
          </cell>
        </row>
        <row r="240">
          <cell r="C240" t="str">
            <v>天桥</v>
          </cell>
          <cell r="D240" t="str">
            <v>贫困村</v>
          </cell>
          <cell r="E240">
            <v>161</v>
          </cell>
          <cell r="F240">
            <v>4290</v>
          </cell>
          <cell r="G240">
            <v>4290</v>
          </cell>
          <cell r="H240">
            <v>4290</v>
          </cell>
          <cell r="I240">
            <v>4290</v>
          </cell>
          <cell r="J240">
            <v>4290</v>
          </cell>
          <cell r="K240">
            <v>4350</v>
          </cell>
          <cell r="L240">
            <v>4350</v>
          </cell>
          <cell r="M240">
            <v>4350</v>
          </cell>
          <cell r="N240">
            <v>4350</v>
          </cell>
          <cell r="O240">
            <v>4350</v>
          </cell>
          <cell r="P240">
            <v>4350</v>
          </cell>
          <cell r="Q240">
            <v>5200</v>
          </cell>
          <cell r="R240">
            <v>6800</v>
          </cell>
          <cell r="S240">
            <v>59550</v>
          </cell>
        </row>
        <row r="241">
          <cell r="C241" t="str">
            <v>铁岭</v>
          </cell>
          <cell r="D241" t="str">
            <v>非贫困村</v>
          </cell>
          <cell r="E241" t="str">
            <v>/</v>
          </cell>
          <cell r="F241">
            <v>3740</v>
          </cell>
          <cell r="G241">
            <v>3740</v>
          </cell>
          <cell r="H241">
            <v>4070</v>
          </cell>
          <cell r="I241">
            <v>4070</v>
          </cell>
          <cell r="J241">
            <v>4070</v>
          </cell>
          <cell r="K241">
            <v>4070</v>
          </cell>
          <cell r="L241">
            <v>4070</v>
          </cell>
          <cell r="M241">
            <v>4070</v>
          </cell>
          <cell r="N241">
            <v>4070</v>
          </cell>
          <cell r="O241">
            <v>4070</v>
          </cell>
          <cell r="P241">
            <v>4070</v>
          </cell>
          <cell r="Q241">
            <v>4820</v>
          </cell>
          <cell r="R241">
            <v>6000</v>
          </cell>
          <cell r="S241">
            <v>54930</v>
          </cell>
        </row>
        <row r="242">
          <cell r="C242" t="str">
            <v>仝川</v>
          </cell>
          <cell r="D242" t="str">
            <v>非贫困村</v>
          </cell>
          <cell r="E242" t="str">
            <v>/</v>
          </cell>
          <cell r="F242">
            <v>8290</v>
          </cell>
          <cell r="G242">
            <v>9320</v>
          </cell>
          <cell r="H242">
            <v>9320</v>
          </cell>
          <cell r="I242">
            <v>9280</v>
          </cell>
          <cell r="J242">
            <v>9280</v>
          </cell>
          <cell r="K242">
            <v>9280</v>
          </cell>
          <cell r="L242">
            <v>9600</v>
          </cell>
          <cell r="M242">
            <v>9560</v>
          </cell>
          <cell r="N242">
            <v>9560</v>
          </cell>
          <cell r="O242">
            <v>9560</v>
          </cell>
          <cell r="P242">
            <v>9560</v>
          </cell>
          <cell r="Q242">
            <v>11050</v>
          </cell>
          <cell r="R242">
            <v>11450</v>
          </cell>
          <cell r="S242">
            <v>125110</v>
          </cell>
        </row>
        <row r="243">
          <cell r="C243" t="str">
            <v>小河</v>
          </cell>
          <cell r="D243" t="str">
            <v>非贫困村</v>
          </cell>
          <cell r="E243" t="str">
            <v>/</v>
          </cell>
          <cell r="F243">
            <v>6950</v>
          </cell>
          <cell r="G243">
            <v>7290</v>
          </cell>
          <cell r="H243">
            <v>7290</v>
          </cell>
          <cell r="I243">
            <v>7330</v>
          </cell>
          <cell r="J243">
            <v>7330</v>
          </cell>
          <cell r="K243">
            <v>7330</v>
          </cell>
          <cell r="L243">
            <v>7430</v>
          </cell>
          <cell r="M243">
            <v>7430</v>
          </cell>
          <cell r="N243">
            <v>7430</v>
          </cell>
          <cell r="O243">
            <v>7430</v>
          </cell>
          <cell r="P243">
            <v>7430</v>
          </cell>
          <cell r="Q243">
            <v>8480</v>
          </cell>
          <cell r="R243">
            <v>11200</v>
          </cell>
          <cell r="S243">
            <v>100350</v>
          </cell>
        </row>
        <row r="244">
          <cell r="C244" t="str">
            <v>杨家庄</v>
          </cell>
          <cell r="D244" t="str">
            <v>非贫困村</v>
          </cell>
          <cell r="E244" t="str">
            <v>/</v>
          </cell>
          <cell r="F244">
            <v>1730</v>
          </cell>
          <cell r="G244">
            <v>1730</v>
          </cell>
          <cell r="H244">
            <v>1730</v>
          </cell>
          <cell r="I244">
            <v>1730</v>
          </cell>
          <cell r="J244">
            <v>1970</v>
          </cell>
          <cell r="K244">
            <v>1970</v>
          </cell>
          <cell r="L244">
            <v>1970</v>
          </cell>
          <cell r="M244">
            <v>1570</v>
          </cell>
          <cell r="N244">
            <v>1570</v>
          </cell>
          <cell r="O244">
            <v>1570</v>
          </cell>
          <cell r="P244">
            <v>1570</v>
          </cell>
          <cell r="Q244">
            <v>1920</v>
          </cell>
          <cell r="R244">
            <v>2800</v>
          </cell>
          <cell r="S244">
            <v>23830</v>
          </cell>
        </row>
        <row r="245">
          <cell r="C245" t="str">
            <v>支家庄</v>
          </cell>
          <cell r="D245" t="str">
            <v>非贫困村</v>
          </cell>
          <cell r="E245" t="str">
            <v>/</v>
          </cell>
          <cell r="F245">
            <v>12510</v>
          </cell>
          <cell r="G245">
            <v>12230</v>
          </cell>
          <cell r="H245">
            <v>12230</v>
          </cell>
          <cell r="I245">
            <v>12980</v>
          </cell>
          <cell r="J245">
            <v>13270</v>
          </cell>
          <cell r="K245">
            <v>13070</v>
          </cell>
          <cell r="L245">
            <v>13070</v>
          </cell>
          <cell r="M245">
            <v>13070</v>
          </cell>
          <cell r="N245">
            <v>13610</v>
          </cell>
          <cell r="O245">
            <v>13570</v>
          </cell>
          <cell r="P245">
            <v>13570</v>
          </cell>
          <cell r="Q245">
            <v>16120</v>
          </cell>
          <cell r="R245">
            <v>21050</v>
          </cell>
          <cell r="S245">
            <v>180350</v>
          </cell>
        </row>
        <row r="246">
          <cell r="C246" t="str">
            <v>周家庄</v>
          </cell>
          <cell r="D246" t="str">
            <v>贫困村</v>
          </cell>
          <cell r="E246">
            <v>112</v>
          </cell>
          <cell r="F246">
            <v>4240</v>
          </cell>
          <cell r="G246">
            <v>4240</v>
          </cell>
          <cell r="H246">
            <v>4240</v>
          </cell>
          <cell r="I246">
            <v>4240</v>
          </cell>
          <cell r="J246">
            <v>4240</v>
          </cell>
          <cell r="K246">
            <v>4480</v>
          </cell>
          <cell r="L246">
            <v>4480</v>
          </cell>
          <cell r="M246">
            <v>4480</v>
          </cell>
          <cell r="N246">
            <v>4480</v>
          </cell>
          <cell r="O246">
            <v>4480</v>
          </cell>
          <cell r="P246">
            <v>4480</v>
          </cell>
          <cell r="Q246">
            <v>5330</v>
          </cell>
          <cell r="R246">
            <v>6700</v>
          </cell>
          <cell r="S246">
            <v>60110</v>
          </cell>
        </row>
        <row r="247">
          <cell r="C247" t="str">
            <v>北坛</v>
          </cell>
          <cell r="D247" t="str">
            <v>非贫困村</v>
          </cell>
          <cell r="E247" t="str">
            <v>/</v>
          </cell>
          <cell r="F247">
            <v>7740</v>
          </cell>
          <cell r="G247">
            <v>7740</v>
          </cell>
          <cell r="H247">
            <v>7740</v>
          </cell>
          <cell r="I247">
            <v>7490</v>
          </cell>
          <cell r="J247">
            <v>7490</v>
          </cell>
          <cell r="K247">
            <v>7490</v>
          </cell>
          <cell r="L247">
            <v>7440</v>
          </cell>
          <cell r="M247">
            <v>7440</v>
          </cell>
          <cell r="N247">
            <v>7440</v>
          </cell>
          <cell r="O247">
            <v>7440</v>
          </cell>
          <cell r="P247">
            <v>7440</v>
          </cell>
          <cell r="Q247">
            <v>8940</v>
          </cell>
          <cell r="R247">
            <v>12000</v>
          </cell>
          <cell r="S247">
            <v>103830</v>
          </cell>
        </row>
        <row r="248">
          <cell r="C248" t="str">
            <v>合婚台</v>
          </cell>
          <cell r="D248" t="str">
            <v>贫困村</v>
          </cell>
          <cell r="E248">
            <v>300</v>
          </cell>
          <cell r="F248">
            <v>9460</v>
          </cell>
          <cell r="G248">
            <v>9460</v>
          </cell>
          <cell r="H248">
            <v>9410</v>
          </cell>
          <cell r="I248">
            <v>9370</v>
          </cell>
          <cell r="J248">
            <v>9370</v>
          </cell>
          <cell r="K248">
            <v>9370</v>
          </cell>
          <cell r="L248">
            <v>9620</v>
          </cell>
          <cell r="M248">
            <v>9620</v>
          </cell>
          <cell r="N248">
            <v>9370</v>
          </cell>
          <cell r="O248">
            <v>9170</v>
          </cell>
          <cell r="P248">
            <v>9170</v>
          </cell>
          <cell r="Q248">
            <v>10770</v>
          </cell>
          <cell r="R248">
            <v>15500</v>
          </cell>
          <cell r="S248">
            <v>129660</v>
          </cell>
        </row>
        <row r="249">
          <cell r="C249" t="str">
            <v>黄土岭</v>
          </cell>
          <cell r="D249" t="str">
            <v>贫困村</v>
          </cell>
          <cell r="E249">
            <v>210</v>
          </cell>
          <cell r="F249">
            <v>9410</v>
          </cell>
          <cell r="G249">
            <v>9310</v>
          </cell>
          <cell r="H249">
            <v>9310</v>
          </cell>
          <cell r="I249">
            <v>9310</v>
          </cell>
          <cell r="J249">
            <v>9310</v>
          </cell>
          <cell r="K249">
            <v>9310</v>
          </cell>
          <cell r="L249">
            <v>10210</v>
          </cell>
          <cell r="M249">
            <v>10210</v>
          </cell>
          <cell r="N249">
            <v>10210</v>
          </cell>
          <cell r="O249">
            <v>10210</v>
          </cell>
          <cell r="P249">
            <v>10210</v>
          </cell>
          <cell r="Q249">
            <v>11960</v>
          </cell>
          <cell r="R249">
            <v>13700</v>
          </cell>
          <cell r="S249">
            <v>132670</v>
          </cell>
        </row>
        <row r="250">
          <cell r="C250" t="str">
            <v>吉河</v>
          </cell>
          <cell r="D250" t="str">
            <v>贫困村</v>
          </cell>
          <cell r="E250">
            <v>300</v>
          </cell>
          <cell r="F250">
            <v>14580</v>
          </cell>
          <cell r="G250">
            <v>14580</v>
          </cell>
          <cell r="H250">
            <v>14580</v>
          </cell>
          <cell r="I250">
            <v>14540</v>
          </cell>
          <cell r="J250">
            <v>14500</v>
          </cell>
          <cell r="K250">
            <v>14500</v>
          </cell>
          <cell r="L250">
            <v>14700</v>
          </cell>
          <cell r="M250">
            <v>14660</v>
          </cell>
          <cell r="N250">
            <v>14660</v>
          </cell>
          <cell r="O250">
            <v>14660</v>
          </cell>
          <cell r="P250">
            <v>14660</v>
          </cell>
          <cell r="Q250">
            <v>17610</v>
          </cell>
          <cell r="R250">
            <v>23600</v>
          </cell>
          <cell r="S250">
            <v>201830</v>
          </cell>
        </row>
        <row r="251">
          <cell r="C251" t="str">
            <v>南道神</v>
          </cell>
          <cell r="D251" t="str">
            <v>贫困村</v>
          </cell>
          <cell r="E251">
            <v>420</v>
          </cell>
          <cell r="F251">
            <v>29030</v>
          </cell>
          <cell r="G251">
            <v>28820</v>
          </cell>
          <cell r="H251">
            <v>28820</v>
          </cell>
          <cell r="I251">
            <v>28780</v>
          </cell>
          <cell r="J251">
            <v>28820</v>
          </cell>
          <cell r="K251">
            <v>28780</v>
          </cell>
          <cell r="L251">
            <v>32190</v>
          </cell>
          <cell r="M251">
            <v>32190</v>
          </cell>
          <cell r="N251">
            <v>32190</v>
          </cell>
          <cell r="O251">
            <v>31425</v>
          </cell>
          <cell r="P251">
            <v>31425</v>
          </cell>
          <cell r="Q251">
            <v>37160</v>
          </cell>
          <cell r="R251">
            <v>40800</v>
          </cell>
          <cell r="S251">
            <v>410430</v>
          </cell>
        </row>
        <row r="252">
          <cell r="C252" t="str">
            <v>南沟</v>
          </cell>
          <cell r="D252" t="str">
            <v>贫困村</v>
          </cell>
          <cell r="E252">
            <v>300</v>
          </cell>
          <cell r="F252">
            <v>8800</v>
          </cell>
          <cell r="G252">
            <v>8800</v>
          </cell>
          <cell r="H252">
            <v>8800</v>
          </cell>
          <cell r="I252">
            <v>8800</v>
          </cell>
          <cell r="J252">
            <v>8800</v>
          </cell>
          <cell r="K252">
            <v>8800</v>
          </cell>
          <cell r="L252">
            <v>8900</v>
          </cell>
          <cell r="M252">
            <v>8780</v>
          </cell>
          <cell r="N252">
            <v>8780</v>
          </cell>
          <cell r="O252">
            <v>8780</v>
          </cell>
          <cell r="P252">
            <v>8780</v>
          </cell>
          <cell r="Q252">
            <v>10530</v>
          </cell>
          <cell r="R252">
            <v>14000</v>
          </cell>
          <cell r="S252">
            <v>121350</v>
          </cell>
        </row>
        <row r="253">
          <cell r="C253" t="str">
            <v>碾盘</v>
          </cell>
          <cell r="D253" t="str">
            <v>贫困村</v>
          </cell>
          <cell r="E253">
            <v>420</v>
          </cell>
          <cell r="F253">
            <v>13910</v>
          </cell>
          <cell r="G253">
            <v>13810</v>
          </cell>
          <cell r="H253">
            <v>13810</v>
          </cell>
          <cell r="I253">
            <v>13610</v>
          </cell>
          <cell r="J253">
            <v>13410</v>
          </cell>
          <cell r="K253">
            <v>13410</v>
          </cell>
          <cell r="L253">
            <v>14010</v>
          </cell>
          <cell r="M253">
            <v>14010</v>
          </cell>
          <cell r="N253">
            <v>14340</v>
          </cell>
          <cell r="O253">
            <v>14340</v>
          </cell>
          <cell r="P253">
            <v>15090</v>
          </cell>
          <cell r="Q253">
            <v>17790</v>
          </cell>
          <cell r="R253">
            <v>20700</v>
          </cell>
          <cell r="S253">
            <v>192240</v>
          </cell>
        </row>
        <row r="254">
          <cell r="C254" t="str">
            <v>牛栏</v>
          </cell>
          <cell r="D254" t="str">
            <v>贫困村</v>
          </cell>
          <cell r="E254">
            <v>420</v>
          </cell>
          <cell r="F254">
            <v>9600</v>
          </cell>
          <cell r="G254">
            <v>9600</v>
          </cell>
          <cell r="H254">
            <v>9600</v>
          </cell>
          <cell r="I254">
            <v>9600</v>
          </cell>
          <cell r="J254">
            <v>9600</v>
          </cell>
          <cell r="K254">
            <v>9560</v>
          </cell>
          <cell r="L254">
            <v>9810</v>
          </cell>
          <cell r="M254">
            <v>9810</v>
          </cell>
          <cell r="N254">
            <v>9810</v>
          </cell>
          <cell r="O254">
            <v>9810</v>
          </cell>
          <cell r="P254">
            <v>9760</v>
          </cell>
          <cell r="Q254">
            <v>11720</v>
          </cell>
          <cell r="R254">
            <v>15600</v>
          </cell>
          <cell r="S254">
            <v>133880</v>
          </cell>
        </row>
        <row r="255">
          <cell r="C255" t="str">
            <v>上铺</v>
          </cell>
          <cell r="D255" t="str">
            <v>非贫困村</v>
          </cell>
          <cell r="E255" t="str">
            <v>/</v>
          </cell>
          <cell r="F255">
            <v>3650</v>
          </cell>
          <cell r="G255">
            <v>3650</v>
          </cell>
          <cell r="H255">
            <v>3650</v>
          </cell>
          <cell r="I255">
            <v>3650</v>
          </cell>
          <cell r="J255">
            <v>3650</v>
          </cell>
          <cell r="K255">
            <v>3650</v>
          </cell>
          <cell r="L255">
            <v>4090</v>
          </cell>
          <cell r="M255">
            <v>4090</v>
          </cell>
          <cell r="N255">
            <v>4090</v>
          </cell>
          <cell r="O255">
            <v>4090</v>
          </cell>
          <cell r="P255">
            <v>4090</v>
          </cell>
          <cell r="Q255">
            <v>4840</v>
          </cell>
          <cell r="R255">
            <v>5700</v>
          </cell>
          <cell r="S255">
            <v>52890</v>
          </cell>
        </row>
        <row r="256">
          <cell r="C256" t="str">
            <v>上下台</v>
          </cell>
          <cell r="D256" t="str">
            <v>贫困村</v>
          </cell>
          <cell r="E256">
            <v>420</v>
          </cell>
          <cell r="F256">
            <v>9370</v>
          </cell>
          <cell r="G256">
            <v>9370</v>
          </cell>
          <cell r="H256">
            <v>9370</v>
          </cell>
          <cell r="I256">
            <v>8720</v>
          </cell>
          <cell r="J256">
            <v>8680</v>
          </cell>
          <cell r="K256">
            <v>8680</v>
          </cell>
          <cell r="L256">
            <v>9340</v>
          </cell>
          <cell r="M256">
            <v>9140</v>
          </cell>
          <cell r="N256">
            <v>9140</v>
          </cell>
          <cell r="O256">
            <v>9140</v>
          </cell>
          <cell r="P256">
            <v>9140</v>
          </cell>
          <cell r="Q256">
            <v>10890</v>
          </cell>
          <cell r="R256">
            <v>13900</v>
          </cell>
          <cell r="S256">
            <v>124880</v>
          </cell>
        </row>
        <row r="257">
          <cell r="C257" t="str">
            <v>司格庄</v>
          </cell>
          <cell r="D257" t="str">
            <v>非贫困村</v>
          </cell>
          <cell r="E257" t="str">
            <v>/</v>
          </cell>
          <cell r="F257">
            <v>10700</v>
          </cell>
          <cell r="G257">
            <v>10500</v>
          </cell>
          <cell r="H257">
            <v>10500</v>
          </cell>
          <cell r="I257">
            <v>10500</v>
          </cell>
          <cell r="J257">
            <v>10500</v>
          </cell>
          <cell r="K257">
            <v>10500</v>
          </cell>
          <cell r="L257">
            <v>11000</v>
          </cell>
          <cell r="M257">
            <v>11000</v>
          </cell>
          <cell r="N257">
            <v>10800</v>
          </cell>
          <cell r="O257">
            <v>10800</v>
          </cell>
          <cell r="P257">
            <v>10800</v>
          </cell>
          <cell r="Q257">
            <v>12910</v>
          </cell>
          <cell r="R257">
            <v>17450</v>
          </cell>
          <cell r="S257">
            <v>147960</v>
          </cell>
        </row>
        <row r="258">
          <cell r="C258" t="str">
            <v>松树台</v>
          </cell>
          <cell r="D258" t="str">
            <v>贫困村</v>
          </cell>
          <cell r="E258">
            <v>420</v>
          </cell>
          <cell r="F258">
            <v>21940</v>
          </cell>
          <cell r="G258">
            <v>21940</v>
          </cell>
          <cell r="H258">
            <v>21850</v>
          </cell>
          <cell r="I258">
            <v>21500</v>
          </cell>
          <cell r="J258">
            <v>21980</v>
          </cell>
          <cell r="K258">
            <v>21980</v>
          </cell>
          <cell r="L258">
            <v>23630</v>
          </cell>
          <cell r="M258">
            <v>23630</v>
          </cell>
          <cell r="N258">
            <v>23630</v>
          </cell>
          <cell r="O258">
            <v>23550</v>
          </cell>
          <cell r="P258">
            <v>23550</v>
          </cell>
          <cell r="Q258">
            <v>27810</v>
          </cell>
          <cell r="R258">
            <v>34700</v>
          </cell>
          <cell r="S258">
            <v>311690</v>
          </cell>
        </row>
        <row r="259">
          <cell r="C259" t="str">
            <v>杏树台</v>
          </cell>
          <cell r="D259" t="str">
            <v>非贫困村</v>
          </cell>
          <cell r="E259" t="str">
            <v>/</v>
          </cell>
          <cell r="F259">
            <v>5080</v>
          </cell>
          <cell r="G259">
            <v>5080</v>
          </cell>
          <cell r="H259">
            <v>5080</v>
          </cell>
          <cell r="I259">
            <v>5080</v>
          </cell>
          <cell r="J259">
            <v>5080</v>
          </cell>
          <cell r="K259">
            <v>5440</v>
          </cell>
          <cell r="L259">
            <v>5590</v>
          </cell>
          <cell r="M259">
            <v>5790</v>
          </cell>
          <cell r="N259">
            <v>5790</v>
          </cell>
          <cell r="O259">
            <v>5790</v>
          </cell>
          <cell r="P259">
            <v>5790</v>
          </cell>
          <cell r="Q259">
            <v>6940</v>
          </cell>
          <cell r="R259">
            <v>8500</v>
          </cell>
          <cell r="S259">
            <v>75030</v>
          </cell>
        </row>
        <row r="260">
          <cell r="C260" t="str">
            <v>雁宿崖</v>
          </cell>
          <cell r="D260" t="str">
            <v>非贫困村</v>
          </cell>
          <cell r="E260" t="str">
            <v>/</v>
          </cell>
          <cell r="F260">
            <v>3370</v>
          </cell>
          <cell r="G260">
            <v>3370</v>
          </cell>
          <cell r="H260">
            <v>3570</v>
          </cell>
          <cell r="I260">
            <v>3370</v>
          </cell>
          <cell r="J260">
            <v>3370</v>
          </cell>
          <cell r="K260">
            <v>3370</v>
          </cell>
          <cell r="L260">
            <v>3670</v>
          </cell>
          <cell r="M260">
            <v>3670</v>
          </cell>
          <cell r="N260">
            <v>3670</v>
          </cell>
          <cell r="O260">
            <v>3670</v>
          </cell>
          <cell r="P260">
            <v>3670</v>
          </cell>
          <cell r="Q260">
            <v>4070</v>
          </cell>
          <cell r="R260">
            <v>5200</v>
          </cell>
          <cell r="S260">
            <v>48040</v>
          </cell>
        </row>
        <row r="261">
          <cell r="C261" t="str">
            <v>银坊</v>
          </cell>
          <cell r="D261" t="str">
            <v>非贫困村</v>
          </cell>
          <cell r="E261" t="str">
            <v>/</v>
          </cell>
          <cell r="F261">
            <v>23620</v>
          </cell>
          <cell r="G261">
            <v>23860</v>
          </cell>
          <cell r="H261">
            <v>23980</v>
          </cell>
          <cell r="I261">
            <v>23780</v>
          </cell>
          <cell r="J261">
            <v>23780</v>
          </cell>
          <cell r="K261">
            <v>23780</v>
          </cell>
          <cell r="L261">
            <v>24300</v>
          </cell>
          <cell r="M261">
            <v>23900</v>
          </cell>
          <cell r="N261">
            <v>23700</v>
          </cell>
          <cell r="O261">
            <v>23700</v>
          </cell>
          <cell r="P261">
            <v>23500</v>
          </cell>
          <cell r="Q261">
            <v>28100</v>
          </cell>
          <cell r="R261">
            <v>38150</v>
          </cell>
          <cell r="S261">
            <v>328150</v>
          </cell>
        </row>
        <row r="262">
          <cell r="C262" t="str">
            <v>银炉台</v>
          </cell>
          <cell r="D262" t="str">
            <v>非贫困村</v>
          </cell>
          <cell r="E262" t="str">
            <v>/</v>
          </cell>
          <cell r="F262">
            <v>6070</v>
          </cell>
          <cell r="G262">
            <v>6070</v>
          </cell>
          <cell r="H262">
            <v>6070</v>
          </cell>
          <cell r="I262">
            <v>6070</v>
          </cell>
          <cell r="J262">
            <v>6070</v>
          </cell>
          <cell r="K262">
            <v>6070</v>
          </cell>
          <cell r="L262">
            <v>6220</v>
          </cell>
          <cell r="M262">
            <v>6220</v>
          </cell>
          <cell r="N262">
            <v>6220</v>
          </cell>
          <cell r="O262">
            <v>6220</v>
          </cell>
          <cell r="P262">
            <v>6220</v>
          </cell>
          <cell r="Q262">
            <v>7470</v>
          </cell>
          <cell r="R262">
            <v>10000</v>
          </cell>
          <cell r="S262">
            <v>84990</v>
          </cell>
        </row>
        <row r="263">
          <cell r="C263" t="str">
            <v>营尔</v>
          </cell>
          <cell r="D263" t="str">
            <v>贫困村</v>
          </cell>
          <cell r="E263">
            <v>420</v>
          </cell>
          <cell r="F263">
            <v>7610</v>
          </cell>
          <cell r="G263">
            <v>7330</v>
          </cell>
          <cell r="H263">
            <v>7330</v>
          </cell>
          <cell r="I263">
            <v>7330</v>
          </cell>
          <cell r="J263">
            <v>7130</v>
          </cell>
          <cell r="K263">
            <v>7130</v>
          </cell>
          <cell r="L263">
            <v>7430</v>
          </cell>
          <cell r="M263">
            <v>7430</v>
          </cell>
          <cell r="N263">
            <v>7430</v>
          </cell>
          <cell r="O263">
            <v>7430</v>
          </cell>
          <cell r="P263">
            <v>7430</v>
          </cell>
          <cell r="Q263">
            <v>8930</v>
          </cell>
          <cell r="R263">
            <v>12050</v>
          </cell>
          <cell r="S263">
            <v>101990</v>
          </cell>
        </row>
        <row r="264">
          <cell r="C264" t="str">
            <v>玉皇庵</v>
          </cell>
          <cell r="D264" t="str">
            <v>非贫困村</v>
          </cell>
          <cell r="E264" t="str">
            <v>/</v>
          </cell>
          <cell r="F264">
            <v>3840</v>
          </cell>
          <cell r="G264">
            <v>3840</v>
          </cell>
          <cell r="H264">
            <v>3840</v>
          </cell>
          <cell r="I264">
            <v>3840</v>
          </cell>
          <cell r="J264">
            <v>3840</v>
          </cell>
          <cell r="K264">
            <v>3840</v>
          </cell>
          <cell r="L264">
            <v>4290</v>
          </cell>
          <cell r="M264">
            <v>4290</v>
          </cell>
          <cell r="N264">
            <v>4290</v>
          </cell>
          <cell r="O264">
            <v>4040</v>
          </cell>
          <cell r="P264">
            <v>4040</v>
          </cell>
          <cell r="Q264">
            <v>4790</v>
          </cell>
          <cell r="R264">
            <v>6300</v>
          </cell>
          <cell r="S264">
            <v>55080</v>
          </cell>
        </row>
        <row r="265">
          <cell r="C265" t="str">
            <v>玉皇沟</v>
          </cell>
          <cell r="D265" t="str">
            <v>非贫困村</v>
          </cell>
          <cell r="E265" t="str">
            <v>/</v>
          </cell>
          <cell r="F265">
            <v>9710</v>
          </cell>
          <cell r="G265">
            <v>9710</v>
          </cell>
          <cell r="H265">
            <v>9700</v>
          </cell>
          <cell r="I265">
            <v>9500</v>
          </cell>
          <cell r="J265">
            <v>9500</v>
          </cell>
          <cell r="K265">
            <v>9500</v>
          </cell>
          <cell r="L265">
            <v>10000</v>
          </cell>
          <cell r="M265">
            <v>10000</v>
          </cell>
          <cell r="N265">
            <v>10000</v>
          </cell>
          <cell r="O265">
            <v>10000</v>
          </cell>
          <cell r="P265">
            <v>10000</v>
          </cell>
          <cell r="Q265">
            <v>12320</v>
          </cell>
          <cell r="R265">
            <v>16000</v>
          </cell>
          <cell r="S265">
            <v>135940</v>
          </cell>
        </row>
        <row r="266">
          <cell r="C266" t="str">
            <v>张家坟</v>
          </cell>
          <cell r="D266" t="str">
            <v>贫困村</v>
          </cell>
          <cell r="E266">
            <v>300</v>
          </cell>
          <cell r="F266">
            <v>23880</v>
          </cell>
          <cell r="G266">
            <v>23790</v>
          </cell>
          <cell r="H266">
            <v>23790</v>
          </cell>
          <cell r="I266">
            <v>23590</v>
          </cell>
          <cell r="J266">
            <v>23390</v>
          </cell>
          <cell r="K266">
            <v>23390</v>
          </cell>
          <cell r="L266">
            <v>24340</v>
          </cell>
          <cell r="M266">
            <v>24340</v>
          </cell>
          <cell r="N266">
            <v>24340</v>
          </cell>
          <cell r="O266">
            <v>24140</v>
          </cell>
          <cell r="P266">
            <v>24140</v>
          </cell>
          <cell r="Q266">
            <v>28740</v>
          </cell>
          <cell r="R266">
            <v>37150</v>
          </cell>
          <cell r="S266">
            <v>329020</v>
          </cell>
        </row>
        <row r="267">
          <cell r="C267" t="str">
            <v>长祥沟</v>
          </cell>
          <cell r="D267" t="str">
            <v>贫困村</v>
          </cell>
          <cell r="E267" t="str">
            <v>/</v>
          </cell>
          <cell r="F267">
            <v>19900</v>
          </cell>
          <cell r="G267">
            <v>19650</v>
          </cell>
          <cell r="H267">
            <v>19650</v>
          </cell>
          <cell r="I267">
            <v>19650</v>
          </cell>
          <cell r="J267">
            <v>19650</v>
          </cell>
          <cell r="K267">
            <v>19570</v>
          </cell>
          <cell r="L267">
            <v>19720</v>
          </cell>
          <cell r="M267">
            <v>19720</v>
          </cell>
          <cell r="N267">
            <v>19720</v>
          </cell>
          <cell r="O267">
            <v>19720</v>
          </cell>
          <cell r="P267">
            <v>19720</v>
          </cell>
          <cell r="Q267">
            <v>23020</v>
          </cell>
          <cell r="R267">
            <v>30000</v>
          </cell>
          <cell r="S267">
            <v>269690</v>
          </cell>
        </row>
        <row r="268">
          <cell r="C268" t="str">
            <v>白道安</v>
          </cell>
          <cell r="D268" t="str">
            <v>贫困村</v>
          </cell>
          <cell r="E268">
            <v>420</v>
          </cell>
          <cell r="F268">
            <v>17810</v>
          </cell>
          <cell r="G268">
            <v>18430</v>
          </cell>
          <cell r="H268">
            <v>18430</v>
          </cell>
          <cell r="I268">
            <v>18230</v>
          </cell>
          <cell r="J268">
            <v>18230</v>
          </cell>
          <cell r="K268">
            <v>18230</v>
          </cell>
          <cell r="L268">
            <v>18190</v>
          </cell>
          <cell r="M268">
            <v>18190</v>
          </cell>
          <cell r="N268">
            <v>18190</v>
          </cell>
          <cell r="O268">
            <v>17990</v>
          </cell>
          <cell r="P268">
            <v>17990</v>
          </cell>
          <cell r="Q268">
            <v>22020</v>
          </cell>
          <cell r="R268">
            <v>26800</v>
          </cell>
          <cell r="S268">
            <v>248730</v>
          </cell>
        </row>
        <row r="269">
          <cell r="C269" t="str">
            <v>北城子</v>
          </cell>
          <cell r="D269" t="str">
            <v>非贫困村</v>
          </cell>
          <cell r="E269" t="str">
            <v>/</v>
          </cell>
          <cell r="F269">
            <v>20900</v>
          </cell>
          <cell r="G269">
            <v>21190</v>
          </cell>
          <cell r="H269">
            <v>21190</v>
          </cell>
          <cell r="I269">
            <v>22090</v>
          </cell>
          <cell r="J269">
            <v>22220</v>
          </cell>
          <cell r="K269">
            <v>22220</v>
          </cell>
          <cell r="L269">
            <v>22390</v>
          </cell>
          <cell r="M269">
            <v>22340</v>
          </cell>
          <cell r="N269">
            <v>22340</v>
          </cell>
          <cell r="O269">
            <v>22340</v>
          </cell>
          <cell r="P269">
            <v>23160</v>
          </cell>
          <cell r="Q269">
            <v>27310</v>
          </cell>
          <cell r="R269">
            <v>31950</v>
          </cell>
          <cell r="S269">
            <v>301640</v>
          </cell>
        </row>
        <row r="270">
          <cell r="C270" t="str">
            <v>北大沟</v>
          </cell>
          <cell r="D270" t="str">
            <v>贫困村</v>
          </cell>
          <cell r="E270">
            <v>434</v>
          </cell>
          <cell r="F270">
            <v>11290</v>
          </cell>
          <cell r="G270">
            <v>11290</v>
          </cell>
          <cell r="H270">
            <v>11290</v>
          </cell>
          <cell r="I270">
            <v>11290</v>
          </cell>
          <cell r="J270">
            <v>11290</v>
          </cell>
          <cell r="K270">
            <v>11250</v>
          </cell>
          <cell r="L270">
            <v>11250</v>
          </cell>
          <cell r="M270">
            <v>11250</v>
          </cell>
          <cell r="N270">
            <v>11250</v>
          </cell>
          <cell r="O270">
            <v>11250</v>
          </cell>
          <cell r="P270">
            <v>11450</v>
          </cell>
          <cell r="Q270">
            <v>13450</v>
          </cell>
          <cell r="R270">
            <v>18050</v>
          </cell>
          <cell r="S270">
            <v>155650</v>
          </cell>
        </row>
        <row r="271">
          <cell r="C271" t="str">
            <v>东村</v>
          </cell>
          <cell r="D271" t="str">
            <v>非贫困村</v>
          </cell>
          <cell r="E271" t="str">
            <v>/</v>
          </cell>
          <cell r="F271">
            <v>5670</v>
          </cell>
          <cell r="G271">
            <v>5670</v>
          </cell>
          <cell r="H271">
            <v>5670</v>
          </cell>
          <cell r="I271">
            <v>5670</v>
          </cell>
          <cell r="J271">
            <v>5870</v>
          </cell>
          <cell r="K271">
            <v>5870</v>
          </cell>
          <cell r="L271">
            <v>5870</v>
          </cell>
          <cell r="M271">
            <v>5870</v>
          </cell>
          <cell r="N271">
            <v>5870</v>
          </cell>
          <cell r="O271">
            <v>5870</v>
          </cell>
          <cell r="P271">
            <v>6070</v>
          </cell>
          <cell r="Q271">
            <v>7130</v>
          </cell>
          <cell r="R271">
            <v>8400</v>
          </cell>
          <cell r="S271">
            <v>79500</v>
          </cell>
        </row>
        <row r="272">
          <cell r="C272" t="str">
            <v>高家台</v>
          </cell>
          <cell r="D272" t="str">
            <v>非贫困村</v>
          </cell>
          <cell r="E272" t="str">
            <v>/</v>
          </cell>
          <cell r="F272">
            <v>8240</v>
          </cell>
          <cell r="G272">
            <v>8240</v>
          </cell>
          <cell r="H272">
            <v>8240</v>
          </cell>
          <cell r="I272">
            <v>8240</v>
          </cell>
          <cell r="J272">
            <v>8240</v>
          </cell>
          <cell r="K272">
            <v>8240</v>
          </cell>
          <cell r="L272">
            <v>8240</v>
          </cell>
          <cell r="M272">
            <v>8240</v>
          </cell>
          <cell r="N272">
            <v>8240</v>
          </cell>
          <cell r="O272">
            <v>8240</v>
          </cell>
          <cell r="P272">
            <v>8240</v>
          </cell>
          <cell r="Q272">
            <v>9790</v>
          </cell>
          <cell r="R272">
            <v>12400</v>
          </cell>
          <cell r="S272">
            <v>112830</v>
          </cell>
        </row>
        <row r="273">
          <cell r="C273" t="str">
            <v>葛沟</v>
          </cell>
          <cell r="D273" t="str">
            <v>贫困村</v>
          </cell>
          <cell r="E273">
            <v>420</v>
          </cell>
          <cell r="F273">
            <v>13570</v>
          </cell>
          <cell r="G273">
            <v>13470</v>
          </cell>
          <cell r="H273">
            <v>13470</v>
          </cell>
          <cell r="I273">
            <v>13470</v>
          </cell>
          <cell r="J273">
            <v>14270</v>
          </cell>
          <cell r="K273">
            <v>14270</v>
          </cell>
          <cell r="L273">
            <v>14350</v>
          </cell>
          <cell r="M273">
            <v>14350</v>
          </cell>
          <cell r="N273">
            <v>14410</v>
          </cell>
          <cell r="O273">
            <v>14410</v>
          </cell>
          <cell r="P273">
            <v>14410</v>
          </cell>
          <cell r="Q273">
            <v>16810</v>
          </cell>
          <cell r="R273">
            <v>18950</v>
          </cell>
          <cell r="S273">
            <v>190210</v>
          </cell>
        </row>
        <row r="274">
          <cell r="C274" t="str">
            <v>花园</v>
          </cell>
          <cell r="D274" t="str">
            <v>贫困村</v>
          </cell>
          <cell r="E274">
            <v>427</v>
          </cell>
          <cell r="F274">
            <v>8930</v>
          </cell>
          <cell r="G274">
            <v>8930</v>
          </cell>
          <cell r="H274">
            <v>8930</v>
          </cell>
          <cell r="I274">
            <v>8930</v>
          </cell>
          <cell r="J274">
            <v>10570</v>
          </cell>
          <cell r="K274">
            <v>10950</v>
          </cell>
          <cell r="L274">
            <v>10950</v>
          </cell>
          <cell r="M274">
            <v>10950</v>
          </cell>
          <cell r="N274">
            <v>10950</v>
          </cell>
          <cell r="O274">
            <v>10950</v>
          </cell>
          <cell r="P274">
            <v>10750</v>
          </cell>
          <cell r="Q274">
            <v>12700</v>
          </cell>
          <cell r="R274">
            <v>15200</v>
          </cell>
          <cell r="S274">
            <v>139690</v>
          </cell>
        </row>
        <row r="275">
          <cell r="C275" t="str">
            <v>教场</v>
          </cell>
          <cell r="D275" t="str">
            <v>非贫困村</v>
          </cell>
          <cell r="E275" t="str">
            <v>/</v>
          </cell>
          <cell r="F275">
            <v>10960</v>
          </cell>
          <cell r="G275">
            <v>10820</v>
          </cell>
          <cell r="H275">
            <v>11440</v>
          </cell>
          <cell r="I275">
            <v>11000</v>
          </cell>
          <cell r="J275">
            <v>11760</v>
          </cell>
          <cell r="K275">
            <v>11760</v>
          </cell>
          <cell r="L275">
            <v>11560</v>
          </cell>
          <cell r="M275">
            <v>11560</v>
          </cell>
          <cell r="N275">
            <v>11360</v>
          </cell>
          <cell r="O275">
            <v>11810</v>
          </cell>
          <cell r="P275">
            <v>11810</v>
          </cell>
          <cell r="Q275">
            <v>14350</v>
          </cell>
          <cell r="R275">
            <v>17300</v>
          </cell>
          <cell r="S275">
            <v>157490</v>
          </cell>
        </row>
        <row r="276">
          <cell r="C276" t="str">
            <v>吕家庄</v>
          </cell>
          <cell r="D276" t="str">
            <v>贫困村</v>
          </cell>
          <cell r="E276">
            <v>420</v>
          </cell>
          <cell r="F276">
            <v>23880</v>
          </cell>
          <cell r="G276">
            <v>23880</v>
          </cell>
          <cell r="H276">
            <v>23640</v>
          </cell>
          <cell r="I276">
            <v>23640</v>
          </cell>
          <cell r="J276">
            <v>23250</v>
          </cell>
          <cell r="K276">
            <v>23210</v>
          </cell>
          <cell r="L276">
            <v>22760</v>
          </cell>
          <cell r="M276">
            <v>23050</v>
          </cell>
          <cell r="N276">
            <v>23010</v>
          </cell>
          <cell r="O276">
            <v>23010</v>
          </cell>
          <cell r="P276">
            <v>23010</v>
          </cell>
          <cell r="Q276">
            <v>27310</v>
          </cell>
          <cell r="R276">
            <v>34200</v>
          </cell>
          <cell r="S276">
            <v>317850</v>
          </cell>
        </row>
        <row r="277">
          <cell r="C277" t="str">
            <v>马跑泉</v>
          </cell>
          <cell r="D277" t="str">
            <v>非贫困村</v>
          </cell>
          <cell r="E277" t="str">
            <v>/</v>
          </cell>
          <cell r="F277">
            <v>10140</v>
          </cell>
          <cell r="G277">
            <v>10140</v>
          </cell>
          <cell r="H277">
            <v>10140</v>
          </cell>
          <cell r="I277">
            <v>10150</v>
          </cell>
          <cell r="J277">
            <v>10150</v>
          </cell>
          <cell r="K277">
            <v>10110</v>
          </cell>
          <cell r="L277">
            <v>10260</v>
          </cell>
          <cell r="M277">
            <v>10260</v>
          </cell>
          <cell r="N277">
            <v>10260</v>
          </cell>
          <cell r="O277">
            <v>10260</v>
          </cell>
          <cell r="P277">
            <v>10260</v>
          </cell>
          <cell r="Q277">
            <v>12310</v>
          </cell>
          <cell r="R277">
            <v>16250</v>
          </cell>
          <cell r="S277">
            <v>140690</v>
          </cell>
        </row>
        <row r="278">
          <cell r="C278" t="str">
            <v>南城子</v>
          </cell>
          <cell r="D278" t="str">
            <v>贫困村</v>
          </cell>
          <cell r="E278">
            <v>427</v>
          </cell>
          <cell r="F278">
            <v>12800</v>
          </cell>
          <cell r="G278">
            <v>12800</v>
          </cell>
          <cell r="H278">
            <v>13790</v>
          </cell>
          <cell r="I278">
            <v>13790</v>
          </cell>
          <cell r="J278">
            <v>15410</v>
          </cell>
          <cell r="K278">
            <v>15410</v>
          </cell>
          <cell r="L278">
            <v>18630</v>
          </cell>
          <cell r="M278">
            <v>18630</v>
          </cell>
          <cell r="N278">
            <v>18630</v>
          </cell>
          <cell r="O278">
            <v>19590</v>
          </cell>
          <cell r="P278">
            <v>19450</v>
          </cell>
          <cell r="Q278">
            <v>22760</v>
          </cell>
          <cell r="R278">
            <v>24150</v>
          </cell>
          <cell r="S278">
            <v>225840</v>
          </cell>
        </row>
        <row r="279">
          <cell r="C279" t="str">
            <v>南台</v>
          </cell>
          <cell r="D279" t="str">
            <v>贫困村</v>
          </cell>
          <cell r="E279">
            <v>203</v>
          </cell>
          <cell r="F279">
            <v>7700</v>
          </cell>
          <cell r="G279">
            <v>7700</v>
          </cell>
          <cell r="H279">
            <v>7700</v>
          </cell>
          <cell r="I279">
            <v>7700</v>
          </cell>
          <cell r="J279">
            <v>7700</v>
          </cell>
          <cell r="K279">
            <v>7700</v>
          </cell>
          <cell r="L279">
            <v>7700</v>
          </cell>
          <cell r="M279">
            <v>7700</v>
          </cell>
          <cell r="N279">
            <v>7700</v>
          </cell>
          <cell r="O279">
            <v>7700</v>
          </cell>
          <cell r="P279">
            <v>7700</v>
          </cell>
          <cell r="Q279">
            <v>8900</v>
          </cell>
          <cell r="R279">
            <v>9600</v>
          </cell>
          <cell r="S279">
            <v>103200</v>
          </cell>
        </row>
        <row r="280">
          <cell r="C280" t="str">
            <v>蒲头</v>
          </cell>
          <cell r="D280" t="str">
            <v>贫困村</v>
          </cell>
          <cell r="E280" t="str">
            <v>/</v>
          </cell>
          <cell r="F280">
            <v>19780</v>
          </cell>
          <cell r="G280">
            <v>19820</v>
          </cell>
          <cell r="H280">
            <v>19620</v>
          </cell>
          <cell r="I280">
            <v>19470</v>
          </cell>
          <cell r="J280">
            <v>20150</v>
          </cell>
          <cell r="K280">
            <v>20550</v>
          </cell>
          <cell r="L280">
            <v>20550</v>
          </cell>
          <cell r="M280">
            <v>20550</v>
          </cell>
          <cell r="N280">
            <v>20550</v>
          </cell>
          <cell r="O280">
            <v>21270</v>
          </cell>
          <cell r="P280">
            <v>21270</v>
          </cell>
          <cell r="Q280">
            <v>25620</v>
          </cell>
          <cell r="R280">
            <v>33550</v>
          </cell>
          <cell r="S280">
            <v>282750</v>
          </cell>
        </row>
        <row r="281">
          <cell r="C281" t="str">
            <v>泉厂背</v>
          </cell>
          <cell r="D281" t="str">
            <v>贫困村</v>
          </cell>
          <cell r="E281">
            <v>420</v>
          </cell>
          <cell r="F281">
            <v>17460</v>
          </cell>
          <cell r="G281">
            <v>17460</v>
          </cell>
          <cell r="H281">
            <v>17740</v>
          </cell>
          <cell r="I281">
            <v>17500</v>
          </cell>
          <cell r="J281">
            <v>17500</v>
          </cell>
          <cell r="K281">
            <v>17500</v>
          </cell>
          <cell r="L281">
            <v>17500</v>
          </cell>
          <cell r="M281">
            <v>17500</v>
          </cell>
          <cell r="N281">
            <v>17500</v>
          </cell>
          <cell r="O281">
            <v>17300</v>
          </cell>
          <cell r="P281">
            <v>17300</v>
          </cell>
          <cell r="Q281">
            <v>20250</v>
          </cell>
          <cell r="R281">
            <v>23600</v>
          </cell>
          <cell r="S281">
            <v>236110</v>
          </cell>
        </row>
        <row r="282">
          <cell r="C282" t="str">
            <v>松树柁</v>
          </cell>
          <cell r="D282" t="str">
            <v>贫困村</v>
          </cell>
          <cell r="E282">
            <v>420</v>
          </cell>
          <cell r="F282">
            <v>11990</v>
          </cell>
          <cell r="G282">
            <v>11990</v>
          </cell>
          <cell r="H282">
            <v>11990</v>
          </cell>
          <cell r="I282">
            <v>11990</v>
          </cell>
          <cell r="J282">
            <v>11990</v>
          </cell>
          <cell r="K282">
            <v>11990</v>
          </cell>
          <cell r="L282">
            <v>18180</v>
          </cell>
          <cell r="M282">
            <v>18140</v>
          </cell>
          <cell r="N282">
            <v>17940</v>
          </cell>
          <cell r="O282">
            <v>18100</v>
          </cell>
          <cell r="P282">
            <v>18060</v>
          </cell>
          <cell r="Q282">
            <v>21660</v>
          </cell>
          <cell r="R282">
            <v>24600</v>
          </cell>
          <cell r="S282">
            <v>208620</v>
          </cell>
        </row>
        <row r="283">
          <cell r="C283" t="str">
            <v>五间房</v>
          </cell>
          <cell r="D283" t="str">
            <v>非贫困村</v>
          </cell>
          <cell r="E283" t="str">
            <v>/</v>
          </cell>
          <cell r="F283">
            <v>10690</v>
          </cell>
          <cell r="G283">
            <v>10590</v>
          </cell>
          <cell r="H283">
            <v>10830</v>
          </cell>
          <cell r="I283">
            <v>11030</v>
          </cell>
          <cell r="J283">
            <v>11030</v>
          </cell>
          <cell r="K283">
            <v>11030</v>
          </cell>
          <cell r="L283">
            <v>10990</v>
          </cell>
          <cell r="M283">
            <v>10990</v>
          </cell>
          <cell r="N283">
            <v>10990</v>
          </cell>
          <cell r="O283">
            <v>10990</v>
          </cell>
          <cell r="P283">
            <v>10990</v>
          </cell>
          <cell r="Q283">
            <v>12990</v>
          </cell>
          <cell r="R283">
            <v>18000</v>
          </cell>
          <cell r="S283">
            <v>151140</v>
          </cell>
        </row>
        <row r="284">
          <cell r="C284" t="str">
            <v>五门</v>
          </cell>
          <cell r="D284" t="str">
            <v>非贫困村</v>
          </cell>
          <cell r="E284" t="str">
            <v>/</v>
          </cell>
          <cell r="F284">
            <v>9580</v>
          </cell>
          <cell r="G284">
            <v>9790</v>
          </cell>
          <cell r="H284">
            <v>10030</v>
          </cell>
          <cell r="I284">
            <v>10030</v>
          </cell>
          <cell r="J284">
            <v>9830</v>
          </cell>
          <cell r="K284">
            <v>9830</v>
          </cell>
          <cell r="L284">
            <v>9830</v>
          </cell>
          <cell r="M284">
            <v>9630</v>
          </cell>
          <cell r="N284">
            <v>9630</v>
          </cell>
          <cell r="O284">
            <v>9630</v>
          </cell>
          <cell r="P284">
            <v>9630</v>
          </cell>
          <cell r="Q284">
            <v>11580</v>
          </cell>
          <cell r="R284">
            <v>15600</v>
          </cell>
          <cell r="S284">
            <v>134620</v>
          </cell>
        </row>
        <row r="285">
          <cell r="C285" t="str">
            <v>西村</v>
          </cell>
          <cell r="D285" t="str">
            <v>非贫困村</v>
          </cell>
          <cell r="E285" t="str">
            <v>/</v>
          </cell>
          <cell r="F285">
            <v>4430</v>
          </cell>
          <cell r="G285">
            <v>4330</v>
          </cell>
          <cell r="H285">
            <v>4330</v>
          </cell>
          <cell r="I285">
            <v>4330</v>
          </cell>
          <cell r="J285">
            <v>4230</v>
          </cell>
          <cell r="K285">
            <v>4480</v>
          </cell>
          <cell r="L285">
            <v>4730</v>
          </cell>
          <cell r="M285">
            <v>4690</v>
          </cell>
          <cell r="N285">
            <v>4690</v>
          </cell>
          <cell r="O285">
            <v>4690</v>
          </cell>
          <cell r="P285">
            <v>4690</v>
          </cell>
          <cell r="Q285">
            <v>5490</v>
          </cell>
          <cell r="R285">
            <v>6550</v>
          </cell>
          <cell r="S285">
            <v>61660</v>
          </cell>
        </row>
        <row r="286">
          <cell r="C286" t="str">
            <v>燕窝</v>
          </cell>
          <cell r="D286" t="str">
            <v>贫困村</v>
          </cell>
          <cell r="E286" t="str">
            <v>/</v>
          </cell>
          <cell r="F286">
            <v>14590</v>
          </cell>
          <cell r="G286">
            <v>14590</v>
          </cell>
          <cell r="H286">
            <v>14960</v>
          </cell>
          <cell r="I286">
            <v>14960</v>
          </cell>
          <cell r="J286">
            <v>14920</v>
          </cell>
          <cell r="K286">
            <v>14920</v>
          </cell>
          <cell r="L286">
            <v>15460</v>
          </cell>
          <cell r="M286">
            <v>15460</v>
          </cell>
          <cell r="N286">
            <v>15460</v>
          </cell>
          <cell r="O286">
            <v>15260</v>
          </cell>
          <cell r="P286">
            <v>15260</v>
          </cell>
          <cell r="Q286">
            <v>18100</v>
          </cell>
          <cell r="R286">
            <v>21700</v>
          </cell>
          <cell r="S286">
            <v>205640</v>
          </cell>
        </row>
        <row r="287">
          <cell r="C287" t="str">
            <v>窑峪口</v>
          </cell>
          <cell r="D287" t="str">
            <v>贫困村</v>
          </cell>
          <cell r="E287" t="str">
            <v>/</v>
          </cell>
          <cell r="F287">
            <v>17200</v>
          </cell>
          <cell r="G287">
            <v>17100</v>
          </cell>
          <cell r="H287">
            <v>17100</v>
          </cell>
          <cell r="I287">
            <v>17050</v>
          </cell>
          <cell r="J287">
            <v>17350</v>
          </cell>
          <cell r="K287">
            <v>17150</v>
          </cell>
          <cell r="L287">
            <v>17490</v>
          </cell>
          <cell r="M287">
            <v>17250</v>
          </cell>
          <cell r="N287">
            <v>17210</v>
          </cell>
          <cell r="O287">
            <v>17210</v>
          </cell>
          <cell r="P287">
            <v>17210</v>
          </cell>
          <cell r="Q287">
            <v>20750</v>
          </cell>
          <cell r="R287">
            <v>25800</v>
          </cell>
          <cell r="S287">
            <v>235870</v>
          </cell>
        </row>
        <row r="288">
          <cell r="C288" t="str">
            <v>283村</v>
          </cell>
        </row>
        <row r="288">
          <cell r="E288">
            <v>56143</v>
          </cell>
          <cell r="F288">
            <v>4437642</v>
          </cell>
          <cell r="G288">
            <v>4437628</v>
          </cell>
          <cell r="H288">
            <v>4454794</v>
          </cell>
          <cell r="I288">
            <v>4469338</v>
          </cell>
          <cell r="J288">
            <v>4505640</v>
          </cell>
          <cell r="K288">
            <v>4529185</v>
          </cell>
          <cell r="L288">
            <v>4566056</v>
          </cell>
          <cell r="M288">
            <v>4571920</v>
          </cell>
          <cell r="N288">
            <v>4568822</v>
          </cell>
          <cell r="O288">
            <v>4563087.5</v>
          </cell>
          <cell r="P288">
            <v>4578860</v>
          </cell>
          <cell r="Q288">
            <v>5399154.5</v>
          </cell>
          <cell r="R288">
            <v>6464540</v>
          </cell>
          <cell r="S288">
            <v>61546667</v>
          </cell>
        </row>
        <row r="289">
          <cell r="F289">
            <v>2963232</v>
          </cell>
          <cell r="G289">
            <v>2961722</v>
          </cell>
          <cell r="H289">
            <v>2977356</v>
          </cell>
          <cell r="I289">
            <v>2992574</v>
          </cell>
          <cell r="J289">
            <v>2997592</v>
          </cell>
          <cell r="K289">
            <v>3014543</v>
          </cell>
          <cell r="L289">
            <v>3041842</v>
          </cell>
          <cell r="M289">
            <v>3043818</v>
          </cell>
          <cell r="N289">
            <v>3042954</v>
          </cell>
          <cell r="O289">
            <v>3030772.5</v>
          </cell>
          <cell r="P289">
            <v>3049024</v>
          </cell>
          <cell r="Q289">
            <v>3582104</v>
          </cell>
          <cell r="R289">
            <v>4212985</v>
          </cell>
          <cell r="S289">
            <v>40910518.5</v>
          </cell>
        </row>
        <row r="290">
          <cell r="F290">
            <v>1474410</v>
          </cell>
          <cell r="G290">
            <v>1475906</v>
          </cell>
          <cell r="H290">
            <v>1477438</v>
          </cell>
          <cell r="I290">
            <v>1476764</v>
          </cell>
          <cell r="J290">
            <v>1508048</v>
          </cell>
          <cell r="K290">
            <v>1514642</v>
          </cell>
          <cell r="L290">
            <v>1524214</v>
          </cell>
          <cell r="M290">
            <v>1528102</v>
          </cell>
          <cell r="N290">
            <v>1525868</v>
          </cell>
          <cell r="O290">
            <v>1532315</v>
          </cell>
          <cell r="P290">
            <v>1529836</v>
          </cell>
          <cell r="Q290">
            <v>1817050.5</v>
          </cell>
          <cell r="R290">
            <v>2251555</v>
          </cell>
          <cell r="S290">
            <v>20636148.5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2"/>
  <sheetViews>
    <sheetView tabSelected="1" view="pageBreakPreview" zoomScaleNormal="100" topLeftCell="A163" workbookViewId="0">
      <selection activeCell="Q179" sqref="Q179"/>
    </sheetView>
  </sheetViews>
  <sheetFormatPr defaultColWidth="9" defaultRowHeight="13.5"/>
  <cols>
    <col min="1" max="1" width="7.16666666666667" style="46" customWidth="1"/>
    <col min="2" max="2" width="7.375" style="46" customWidth="1"/>
    <col min="3" max="3" width="8.875" style="46" customWidth="1"/>
    <col min="4" max="4" width="8.125" style="46" customWidth="1"/>
    <col min="5" max="5" width="13.75" style="46" customWidth="1"/>
    <col min="6" max="6" width="12" style="46" customWidth="1"/>
    <col min="7" max="7" width="10.375" style="46" customWidth="1"/>
    <col min="8" max="8" width="11.5" style="46" customWidth="1"/>
    <col min="9" max="10" width="13.75" style="46" customWidth="1"/>
    <col min="11" max="11" width="11.6666666666667" style="46" customWidth="1"/>
    <col min="12" max="12" width="8.625" style="46" customWidth="1"/>
    <col min="13" max="14" width="9" style="46"/>
    <col min="15" max="15" width="9" style="2"/>
    <col min="16" max="16" width="11.5" style="2"/>
    <col min="17" max="18" width="9" style="2"/>
    <col min="19" max="20" width="10.375" style="2"/>
    <col min="21" max="21" width="11.5" style="2"/>
    <col min="22" max="16384" width="9" style="2"/>
  </cols>
  <sheetData>
    <row r="1" s="2" customFormat="1" spans="1:14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6"/>
      <c r="N1" s="46"/>
    </row>
    <row r="2" s="2" customFormat="1" ht="24" customHeight="1" spans="1:14">
      <c r="A2" s="49" t="s">
        <v>1</v>
      </c>
      <c r="B2" s="49"/>
      <c r="C2" s="49"/>
      <c r="D2" s="49"/>
      <c r="E2" s="50"/>
      <c r="F2" s="50"/>
      <c r="G2" s="49"/>
      <c r="H2" s="50"/>
      <c r="I2" s="49"/>
      <c r="J2" s="49"/>
      <c r="K2" s="50"/>
      <c r="L2" s="49"/>
      <c r="M2" s="46"/>
      <c r="N2" s="46"/>
    </row>
    <row r="3" s="2" customFormat="1" ht="16" customHeight="1" spans="1:14">
      <c r="A3" s="49"/>
      <c r="B3" s="49"/>
      <c r="C3" s="49"/>
      <c r="D3" s="49"/>
      <c r="E3" s="49"/>
      <c r="F3" s="49"/>
      <c r="G3" s="49"/>
      <c r="H3" s="49"/>
      <c r="I3" s="69" t="s">
        <v>2</v>
      </c>
      <c r="J3" s="49"/>
      <c r="K3" s="69" t="s">
        <v>3</v>
      </c>
      <c r="L3" s="49"/>
      <c r="M3" s="46"/>
      <c r="N3" s="46"/>
    </row>
    <row r="4" s="2" customFormat="1" spans="1:14">
      <c r="A4" s="51" t="s">
        <v>4</v>
      </c>
      <c r="B4" s="51" t="s">
        <v>5</v>
      </c>
      <c r="C4" s="51" t="s">
        <v>6</v>
      </c>
      <c r="D4" s="52" t="s">
        <v>7</v>
      </c>
      <c r="E4" s="53" t="s">
        <v>8</v>
      </c>
      <c r="F4" s="54" t="s">
        <v>9</v>
      </c>
      <c r="G4" s="55" t="s">
        <v>10</v>
      </c>
      <c r="H4" s="53" t="s">
        <v>11</v>
      </c>
      <c r="I4" s="53" t="s">
        <v>12</v>
      </c>
      <c r="J4" s="52" t="s">
        <v>13</v>
      </c>
      <c r="K4" s="53" t="s">
        <v>14</v>
      </c>
      <c r="L4" s="52" t="s">
        <v>15</v>
      </c>
      <c r="M4" s="46"/>
      <c r="N4" s="46"/>
    </row>
    <row r="5" s="2" customFormat="1" spans="1:14">
      <c r="A5" s="56">
        <v>1</v>
      </c>
      <c r="B5" s="56" t="s">
        <v>16</v>
      </c>
      <c r="C5" s="56" t="s">
        <v>17</v>
      </c>
      <c r="D5" s="56">
        <v>420</v>
      </c>
      <c r="E5" s="57">
        <v>707141.608695653</v>
      </c>
      <c r="F5" s="58">
        <f>VLOOKUP(C5,'[1]2023.7-2024.6'!$C:$S,17,FALSE)</f>
        <v>213100</v>
      </c>
      <c r="G5" s="58">
        <v>21000</v>
      </c>
      <c r="H5" s="59">
        <v>22615.308315424</v>
      </c>
      <c r="I5" s="59">
        <f>13477720.79/56143*D5</f>
        <v>100825.440959692</v>
      </c>
      <c r="J5" s="59">
        <f>E5-F5-G5-H5-I5</f>
        <v>349600.859420537</v>
      </c>
      <c r="K5" s="65">
        <v>60000</v>
      </c>
      <c r="L5" s="56" t="s">
        <v>18</v>
      </c>
      <c r="M5" s="46"/>
      <c r="N5" s="46"/>
    </row>
    <row r="6" customFormat="1" spans="1:14">
      <c r="A6" s="56">
        <v>2</v>
      </c>
      <c r="B6" s="56"/>
      <c r="C6" s="56" t="s">
        <v>16</v>
      </c>
      <c r="D6" s="56">
        <v>300</v>
      </c>
      <c r="E6" s="60">
        <v>579410.73</v>
      </c>
      <c r="F6" s="58">
        <f>VLOOKUP(C6,'[1]2023.7-2024.6'!$C:$S,17,FALSE)</f>
        <v>189990</v>
      </c>
      <c r="G6" s="58">
        <v>15000</v>
      </c>
      <c r="H6" s="59">
        <v>15652.1739130435</v>
      </c>
      <c r="I6" s="59">
        <f t="shared" ref="I6:I37" si="0">13477720.79/56143*D6</f>
        <v>72018.1721140659</v>
      </c>
      <c r="J6" s="59">
        <f t="shared" ref="J6:J37" si="1">E6-F6-G6-H6-I6</f>
        <v>286750.383972891</v>
      </c>
      <c r="K6" s="65">
        <v>50000</v>
      </c>
      <c r="L6" s="56" t="s">
        <v>19</v>
      </c>
      <c r="M6" s="46"/>
      <c r="N6" s="46"/>
    </row>
    <row r="7" customFormat="1" spans="1:14">
      <c r="A7" s="56">
        <v>3</v>
      </c>
      <c r="B7" s="56"/>
      <c r="C7" s="56" t="s">
        <v>20</v>
      </c>
      <c r="D7" s="56">
        <v>300</v>
      </c>
      <c r="E7" s="60">
        <v>582187.99</v>
      </c>
      <c r="F7" s="58">
        <f>VLOOKUP(C7,'[1]2023.7-2024.6'!$C:$S,17,FALSE)</f>
        <v>405900</v>
      </c>
      <c r="G7" s="58">
        <v>15000</v>
      </c>
      <c r="H7" s="59">
        <v>15652.1739130435</v>
      </c>
      <c r="I7" s="59">
        <f t="shared" si="0"/>
        <v>72018.1721140659</v>
      </c>
      <c r="J7" s="59">
        <f t="shared" si="1"/>
        <v>73617.6439728906</v>
      </c>
      <c r="K7" s="65">
        <v>30000</v>
      </c>
      <c r="L7" s="56" t="s">
        <v>19</v>
      </c>
      <c r="M7" s="46"/>
      <c r="N7" s="46"/>
    </row>
    <row r="8" s="2" customFormat="1" spans="1:14">
      <c r="A8" s="56">
        <v>4</v>
      </c>
      <c r="B8" s="56"/>
      <c r="C8" s="56" t="s">
        <v>21</v>
      </c>
      <c r="D8" s="56">
        <v>483</v>
      </c>
      <c r="E8" s="57">
        <v>813212.85</v>
      </c>
      <c r="F8" s="58">
        <f>VLOOKUP(C8,'[1]2023.7-2024.6'!$C:$S,17,FALSE)</f>
        <v>217300</v>
      </c>
      <c r="G8" s="58">
        <v>24150</v>
      </c>
      <c r="H8" s="59">
        <v>26007.6045627376</v>
      </c>
      <c r="I8" s="59">
        <f t="shared" si="0"/>
        <v>115949.257103646</v>
      </c>
      <c r="J8" s="59">
        <f t="shared" si="1"/>
        <v>429805.988333616</v>
      </c>
      <c r="K8" s="65">
        <v>60000</v>
      </c>
      <c r="L8" s="56" t="s">
        <v>18</v>
      </c>
      <c r="M8" s="46"/>
      <c r="N8" s="46"/>
    </row>
    <row r="9" s="2" customFormat="1" spans="1:14">
      <c r="A9" s="56">
        <v>5</v>
      </c>
      <c r="B9" s="56"/>
      <c r="C9" s="56" t="s">
        <v>22</v>
      </c>
      <c r="D9" s="56">
        <v>420</v>
      </c>
      <c r="E9" s="57">
        <v>707141.608695653</v>
      </c>
      <c r="F9" s="58">
        <f>VLOOKUP(C9,'[1]2023.7-2024.6'!$C:$S,17,FALSE)</f>
        <v>51130</v>
      </c>
      <c r="G9" s="58">
        <v>21000</v>
      </c>
      <c r="H9" s="59">
        <v>22615.308315424</v>
      </c>
      <c r="I9" s="59">
        <f t="shared" si="0"/>
        <v>100825.440959692</v>
      </c>
      <c r="J9" s="59">
        <f t="shared" si="1"/>
        <v>511570.859420537</v>
      </c>
      <c r="K9" s="65">
        <v>60000</v>
      </c>
      <c r="L9" s="56" t="s">
        <v>18</v>
      </c>
      <c r="M9" s="46"/>
      <c r="N9" s="46"/>
    </row>
    <row r="10" s="2" customFormat="1" spans="1:14">
      <c r="A10" s="56">
        <v>6</v>
      </c>
      <c r="B10" s="56"/>
      <c r="C10" s="56" t="s">
        <v>23</v>
      </c>
      <c r="D10" s="56">
        <v>420</v>
      </c>
      <c r="E10" s="57">
        <v>707141.608695653</v>
      </c>
      <c r="F10" s="58">
        <f>VLOOKUP(C10,'[1]2023.7-2024.6'!$C:$S,17,FALSE)</f>
        <v>211190</v>
      </c>
      <c r="G10" s="58">
        <v>21000</v>
      </c>
      <c r="H10" s="59">
        <v>22615.308315424</v>
      </c>
      <c r="I10" s="59">
        <f t="shared" si="0"/>
        <v>100825.440959692</v>
      </c>
      <c r="J10" s="59">
        <f t="shared" si="1"/>
        <v>351510.859420537</v>
      </c>
      <c r="K10" s="65">
        <v>60000</v>
      </c>
      <c r="L10" s="56" t="s">
        <v>18</v>
      </c>
      <c r="M10" s="46"/>
      <c r="N10" s="46"/>
    </row>
    <row r="11" s="2" customFormat="1" spans="1:14">
      <c r="A11" s="56">
        <v>7</v>
      </c>
      <c r="B11" s="56"/>
      <c r="C11" s="56" t="s">
        <v>24</v>
      </c>
      <c r="D11" s="56">
        <v>420</v>
      </c>
      <c r="E11" s="57">
        <v>707141.608695653</v>
      </c>
      <c r="F11" s="58">
        <f>VLOOKUP(C11,'[1]2023.7-2024.6'!$C:$S,17,FALSE)</f>
        <v>251660</v>
      </c>
      <c r="G11" s="58">
        <v>21000</v>
      </c>
      <c r="H11" s="59">
        <v>22615.308315424</v>
      </c>
      <c r="I11" s="59">
        <f t="shared" si="0"/>
        <v>100825.440959692</v>
      </c>
      <c r="J11" s="59">
        <f t="shared" si="1"/>
        <v>311040.859420537</v>
      </c>
      <c r="K11" s="65">
        <v>60000</v>
      </c>
      <c r="L11" s="56" t="s">
        <v>18</v>
      </c>
      <c r="M11" s="46"/>
      <c r="N11" s="46"/>
    </row>
    <row r="12" s="2" customFormat="1" spans="1:14">
      <c r="A12" s="56">
        <v>8</v>
      </c>
      <c r="B12" s="56"/>
      <c r="C12" s="56" t="s">
        <v>25</v>
      </c>
      <c r="D12" s="56">
        <v>420</v>
      </c>
      <c r="E12" s="57">
        <v>707141.608695653</v>
      </c>
      <c r="F12" s="58">
        <f>VLOOKUP(C12,'[1]2023.7-2024.6'!$C:$S,17,FALSE)</f>
        <v>230370</v>
      </c>
      <c r="G12" s="58">
        <v>21000</v>
      </c>
      <c r="H12" s="59">
        <v>22615.308315424</v>
      </c>
      <c r="I12" s="59">
        <f t="shared" si="0"/>
        <v>100825.440959692</v>
      </c>
      <c r="J12" s="59">
        <f t="shared" si="1"/>
        <v>332330.859420537</v>
      </c>
      <c r="K12" s="65">
        <v>60000</v>
      </c>
      <c r="L12" s="56" t="s">
        <v>18</v>
      </c>
      <c r="M12" s="46"/>
      <c r="N12" s="46"/>
    </row>
    <row r="13" s="2" customFormat="1" spans="1:14">
      <c r="A13" s="56">
        <v>9</v>
      </c>
      <c r="B13" s="56"/>
      <c r="C13" s="56" t="s">
        <v>26</v>
      </c>
      <c r="D13" s="56">
        <v>392</v>
      </c>
      <c r="E13" s="57">
        <v>659998.834782609</v>
      </c>
      <c r="F13" s="58">
        <f>VLOOKUP(C13,'[1]2023.7-2024.6'!$C:$S,17,FALSE)</f>
        <v>197350</v>
      </c>
      <c r="G13" s="58">
        <v>19600</v>
      </c>
      <c r="H13" s="59">
        <v>21107.6210943958</v>
      </c>
      <c r="I13" s="59">
        <f t="shared" si="0"/>
        <v>94103.7448957127</v>
      </c>
      <c r="J13" s="59">
        <f t="shared" si="1"/>
        <v>327837.4687925</v>
      </c>
      <c r="K13" s="65">
        <v>60000</v>
      </c>
      <c r="L13" s="56" t="s">
        <v>18</v>
      </c>
      <c r="M13" s="46"/>
      <c r="N13" s="46"/>
    </row>
    <row r="14" s="2" customFormat="1" spans="1:14">
      <c r="A14" s="56">
        <v>10</v>
      </c>
      <c r="B14" s="56"/>
      <c r="C14" s="56" t="s">
        <v>27</v>
      </c>
      <c r="D14" s="56">
        <v>329</v>
      </c>
      <c r="E14" s="57">
        <v>553927.593478261</v>
      </c>
      <c r="F14" s="58">
        <f>VLOOKUP(C14,'[1]2023.7-2024.6'!$C:$S,17,FALSE)</f>
        <v>93440</v>
      </c>
      <c r="G14" s="58">
        <v>16450</v>
      </c>
      <c r="H14" s="59">
        <v>17715.3248470822</v>
      </c>
      <c r="I14" s="59">
        <f t="shared" si="0"/>
        <v>78979.9287517589</v>
      </c>
      <c r="J14" s="59">
        <f t="shared" si="1"/>
        <v>347342.33987942</v>
      </c>
      <c r="K14" s="65">
        <v>60000</v>
      </c>
      <c r="L14" s="56" t="s">
        <v>18</v>
      </c>
      <c r="M14" s="46"/>
      <c r="N14" s="46"/>
    </row>
    <row r="15" s="2" customFormat="1" spans="1:14">
      <c r="A15" s="56">
        <v>11</v>
      </c>
      <c r="B15" s="56"/>
      <c r="C15" s="56" t="s">
        <v>28</v>
      </c>
      <c r="D15" s="56">
        <v>420</v>
      </c>
      <c r="E15" s="57">
        <v>707141.608695653</v>
      </c>
      <c r="F15" s="58">
        <f>VLOOKUP(C15,'[1]2023.7-2024.6'!$C:$S,17,FALSE)</f>
        <v>123460</v>
      </c>
      <c r="G15" s="58">
        <v>21000</v>
      </c>
      <c r="H15" s="59">
        <v>22615.308315424</v>
      </c>
      <c r="I15" s="59">
        <f t="shared" si="0"/>
        <v>100825.440959692</v>
      </c>
      <c r="J15" s="59">
        <f t="shared" si="1"/>
        <v>439240.859420537</v>
      </c>
      <c r="K15" s="65">
        <v>60000</v>
      </c>
      <c r="L15" s="56" t="s">
        <v>18</v>
      </c>
      <c r="M15" s="46"/>
      <c r="N15" s="46"/>
    </row>
    <row r="16" s="2" customFormat="1" spans="1:14">
      <c r="A16" s="56">
        <v>12</v>
      </c>
      <c r="B16" s="56"/>
      <c r="C16" s="56" t="s">
        <v>29</v>
      </c>
      <c r="D16" s="56">
        <v>420</v>
      </c>
      <c r="E16" s="57">
        <v>707141.608695653</v>
      </c>
      <c r="F16" s="58">
        <f>VLOOKUP(C16,'[1]2023.7-2024.6'!$C:$S,17,FALSE)</f>
        <v>336205</v>
      </c>
      <c r="G16" s="58">
        <v>21000</v>
      </c>
      <c r="H16" s="59">
        <v>22615.308315424</v>
      </c>
      <c r="I16" s="59">
        <f t="shared" si="0"/>
        <v>100825.440959692</v>
      </c>
      <c r="J16" s="59">
        <f t="shared" si="1"/>
        <v>226495.859420537</v>
      </c>
      <c r="K16" s="65">
        <v>50000</v>
      </c>
      <c r="L16" s="56" t="s">
        <v>18</v>
      </c>
      <c r="M16" s="46"/>
      <c r="N16" s="46"/>
    </row>
    <row r="17" s="2" customFormat="1" spans="1:14">
      <c r="A17" s="56">
        <v>13</v>
      </c>
      <c r="B17" s="56"/>
      <c r="C17" s="56" t="s">
        <v>30</v>
      </c>
      <c r="D17" s="56">
        <v>476</v>
      </c>
      <c r="E17" s="57">
        <v>801427.15652174</v>
      </c>
      <c r="F17" s="58">
        <f>VLOOKUP(C17,'[1]2023.7-2024.6'!$C:$S,17,FALSE)</f>
        <v>241910</v>
      </c>
      <c r="G17" s="58">
        <v>23800</v>
      </c>
      <c r="H17" s="59">
        <v>25630.6827574806</v>
      </c>
      <c r="I17" s="59">
        <f t="shared" si="0"/>
        <v>114268.833087651</v>
      </c>
      <c r="J17" s="59">
        <f t="shared" si="1"/>
        <v>395817.640676608</v>
      </c>
      <c r="K17" s="65">
        <v>60000</v>
      </c>
      <c r="L17" s="56" t="s">
        <v>18</v>
      </c>
      <c r="M17" s="46"/>
      <c r="N17" s="46"/>
    </row>
    <row r="18" customFormat="1" spans="1:14">
      <c r="A18" s="56" t="s">
        <v>31</v>
      </c>
      <c r="B18" s="56"/>
      <c r="C18" s="56">
        <v>13</v>
      </c>
      <c r="D18" s="56">
        <f>SUM(D5:D17)</f>
        <v>5220</v>
      </c>
      <c r="E18" s="59">
        <v>8940156.41565218</v>
      </c>
      <c r="F18" s="58">
        <v>2763005</v>
      </c>
      <c r="G18" s="58">
        <v>261000</v>
      </c>
      <c r="H18" s="59">
        <f>SUM(H5:H17)</f>
        <v>280072.739295751</v>
      </c>
      <c r="I18" s="59">
        <f t="shared" si="0"/>
        <v>1253116.19478475</v>
      </c>
      <c r="J18" s="59">
        <f t="shared" si="1"/>
        <v>4382962.48157168</v>
      </c>
      <c r="K18" s="65">
        <v>730000</v>
      </c>
      <c r="L18" s="56"/>
      <c r="M18" s="46"/>
      <c r="N18" s="46"/>
    </row>
    <row r="19" customFormat="1" spans="1:14">
      <c r="A19" s="56">
        <v>14</v>
      </c>
      <c r="B19" s="56" t="s">
        <v>32</v>
      </c>
      <c r="C19" s="56" t="s">
        <v>33</v>
      </c>
      <c r="D19" s="56">
        <v>420</v>
      </c>
      <c r="E19" s="57">
        <v>707141.608695653</v>
      </c>
      <c r="F19" s="58">
        <f>VLOOKUP(C19,'[1]2023.7-2024.6'!$C:$S,17,FALSE)</f>
        <v>830860</v>
      </c>
      <c r="G19" s="58">
        <v>21000</v>
      </c>
      <c r="H19" s="59">
        <v>22615.308315424</v>
      </c>
      <c r="I19" s="59">
        <f t="shared" si="0"/>
        <v>100825.440959692</v>
      </c>
      <c r="J19" s="59">
        <f t="shared" si="1"/>
        <v>-268159.140579463</v>
      </c>
      <c r="K19" s="65">
        <v>20000</v>
      </c>
      <c r="L19" s="56" t="s">
        <v>18</v>
      </c>
      <c r="M19" s="46"/>
      <c r="N19" s="46"/>
    </row>
    <row r="20" s="2" customFormat="1" spans="1:14">
      <c r="A20" s="56">
        <v>15</v>
      </c>
      <c r="B20" s="56"/>
      <c r="C20" s="56" t="s">
        <v>34</v>
      </c>
      <c r="D20" s="56">
        <v>441</v>
      </c>
      <c r="E20" s="57">
        <v>833416.895962733</v>
      </c>
      <c r="F20" s="58">
        <f>VLOOKUP(C20,'[1]2023.7-2024.6'!$C:$S,17,FALSE)</f>
        <v>240680</v>
      </c>
      <c r="G20" s="58">
        <v>22050</v>
      </c>
      <c r="H20" s="59">
        <v>23746.0737311952</v>
      </c>
      <c r="I20" s="59">
        <f t="shared" si="0"/>
        <v>105866.713007677</v>
      </c>
      <c r="J20" s="59">
        <f t="shared" si="1"/>
        <v>441074.109223861</v>
      </c>
      <c r="K20" s="65">
        <v>60000</v>
      </c>
      <c r="L20" s="56" t="s">
        <v>18</v>
      </c>
      <c r="M20" s="46"/>
      <c r="N20" s="46"/>
    </row>
    <row r="21" customFormat="1" spans="1:14">
      <c r="A21" s="56">
        <v>16</v>
      </c>
      <c r="B21" s="56"/>
      <c r="C21" s="56" t="s">
        <v>35</v>
      </c>
      <c r="D21" s="56">
        <v>300</v>
      </c>
      <c r="E21" s="60">
        <v>602622.24</v>
      </c>
      <c r="F21" s="58">
        <f>VLOOKUP(C21,'[1]2023.7-2024.6'!$C:$S,17,FALSE)</f>
        <v>178250</v>
      </c>
      <c r="G21" s="58">
        <v>15000</v>
      </c>
      <c r="H21" s="59">
        <v>15652.1739130435</v>
      </c>
      <c r="I21" s="59">
        <f t="shared" si="0"/>
        <v>72018.1721140659</v>
      </c>
      <c r="J21" s="59">
        <f t="shared" si="1"/>
        <v>321701.893972891</v>
      </c>
      <c r="K21" s="65">
        <v>60000</v>
      </c>
      <c r="L21" s="56" t="s">
        <v>19</v>
      </c>
      <c r="M21" s="46"/>
      <c r="N21" s="46"/>
    </row>
    <row r="22" s="2" customFormat="1" spans="1:14">
      <c r="A22" s="56">
        <v>17</v>
      </c>
      <c r="B22" s="56"/>
      <c r="C22" s="56" t="s">
        <v>32</v>
      </c>
      <c r="D22" s="56">
        <v>476</v>
      </c>
      <c r="E22" s="57">
        <v>892345.363354038</v>
      </c>
      <c r="F22" s="58">
        <f>VLOOKUP(C22,'[1]2023.7-2024.6'!$C:$S,17,FALSE)</f>
        <v>732380</v>
      </c>
      <c r="G22" s="58">
        <v>23800</v>
      </c>
      <c r="H22" s="59">
        <v>25630.6827574806</v>
      </c>
      <c r="I22" s="59">
        <f t="shared" si="0"/>
        <v>114268.833087651</v>
      </c>
      <c r="J22" s="59">
        <f t="shared" si="1"/>
        <v>-3734.15249109361</v>
      </c>
      <c r="K22" s="65">
        <v>20000</v>
      </c>
      <c r="L22" s="56" t="s">
        <v>18</v>
      </c>
      <c r="M22" s="46"/>
      <c r="N22" s="46"/>
    </row>
    <row r="23" customFormat="1" spans="1:14">
      <c r="A23" s="56">
        <v>18</v>
      </c>
      <c r="B23" s="56"/>
      <c r="C23" s="56" t="s">
        <v>36</v>
      </c>
      <c r="D23" s="56">
        <v>300</v>
      </c>
      <c r="E23" s="60">
        <v>564903.1</v>
      </c>
      <c r="F23" s="58">
        <f>VLOOKUP(C23,'[1]2023.7-2024.6'!$C:$S,17,FALSE)</f>
        <v>551870</v>
      </c>
      <c r="G23" s="58">
        <v>15000</v>
      </c>
      <c r="H23" s="59">
        <v>15652.1739130435</v>
      </c>
      <c r="I23" s="59">
        <f t="shared" si="0"/>
        <v>72018.1721140659</v>
      </c>
      <c r="J23" s="59">
        <f t="shared" si="1"/>
        <v>-89637.2460271094</v>
      </c>
      <c r="K23" s="65">
        <v>20000</v>
      </c>
      <c r="L23" s="56" t="s">
        <v>19</v>
      </c>
      <c r="M23" s="46"/>
      <c r="N23" s="46"/>
    </row>
    <row r="24" customFormat="1" spans="1:14">
      <c r="A24" s="56">
        <v>19</v>
      </c>
      <c r="B24" s="56"/>
      <c r="C24" s="56" t="s">
        <v>37</v>
      </c>
      <c r="D24" s="56">
        <v>300</v>
      </c>
      <c r="E24" s="60">
        <v>576779.67</v>
      </c>
      <c r="F24" s="58">
        <f>VLOOKUP(C24,'[1]2023.7-2024.6'!$C:$S,17,FALSE)</f>
        <v>168490</v>
      </c>
      <c r="G24" s="58">
        <v>15000</v>
      </c>
      <c r="H24" s="59">
        <v>15652.1739130435</v>
      </c>
      <c r="I24" s="59">
        <f t="shared" si="0"/>
        <v>72018.1721140659</v>
      </c>
      <c r="J24" s="59">
        <f t="shared" si="1"/>
        <v>305619.323972891</v>
      </c>
      <c r="K24" s="65">
        <v>60000</v>
      </c>
      <c r="L24" s="56" t="s">
        <v>19</v>
      </c>
      <c r="M24" s="46"/>
      <c r="N24" s="46"/>
    </row>
    <row r="25" customFormat="1" spans="1:14">
      <c r="A25" s="56">
        <v>20</v>
      </c>
      <c r="B25" s="56"/>
      <c r="C25" s="56" t="s">
        <v>38</v>
      </c>
      <c r="D25" s="56">
        <v>300</v>
      </c>
      <c r="E25" s="60">
        <v>561269.35</v>
      </c>
      <c r="F25" s="58">
        <f>VLOOKUP(C25,'[1]2023.7-2024.6'!$C:$S,17,FALSE)</f>
        <v>194850</v>
      </c>
      <c r="G25" s="58">
        <v>15000</v>
      </c>
      <c r="H25" s="59">
        <v>15652.1739130435</v>
      </c>
      <c r="I25" s="59">
        <f t="shared" si="0"/>
        <v>72018.1721140659</v>
      </c>
      <c r="J25" s="59">
        <f t="shared" si="1"/>
        <v>263749.003972891</v>
      </c>
      <c r="K25" s="65">
        <v>50000</v>
      </c>
      <c r="L25" s="56" t="s">
        <v>19</v>
      </c>
      <c r="M25" s="46"/>
      <c r="N25" s="46"/>
    </row>
    <row r="26" customFormat="1" spans="1:14">
      <c r="A26" s="56">
        <v>21</v>
      </c>
      <c r="B26" s="56"/>
      <c r="C26" s="56" t="s">
        <v>39</v>
      </c>
      <c r="D26" s="56">
        <v>420</v>
      </c>
      <c r="E26" s="57">
        <v>707141.608695653</v>
      </c>
      <c r="F26" s="58">
        <f>VLOOKUP(C26,'[1]2023.7-2024.6'!$C:$S,17,FALSE)</f>
        <v>801360</v>
      </c>
      <c r="G26" s="58">
        <v>21000</v>
      </c>
      <c r="H26" s="59">
        <v>22615.308315424</v>
      </c>
      <c r="I26" s="59">
        <f t="shared" si="0"/>
        <v>100825.440959692</v>
      </c>
      <c r="J26" s="59">
        <f t="shared" si="1"/>
        <v>-238659.140579463</v>
      </c>
      <c r="K26" s="65">
        <v>20000</v>
      </c>
      <c r="L26" s="65" t="s">
        <v>19</v>
      </c>
      <c r="M26" s="46"/>
      <c r="N26" s="46"/>
    </row>
    <row r="27" customFormat="1" spans="1:14">
      <c r="A27" s="56">
        <v>22</v>
      </c>
      <c r="B27" s="56"/>
      <c r="C27" s="56" t="s">
        <v>40</v>
      </c>
      <c r="D27" s="56">
        <v>420</v>
      </c>
      <c r="E27" s="57">
        <v>707141.608695653</v>
      </c>
      <c r="F27" s="58">
        <f>VLOOKUP(C27,'[1]2023.7-2024.6'!$C:$S,17,FALSE)</f>
        <v>305180</v>
      </c>
      <c r="G27" s="58">
        <v>21000</v>
      </c>
      <c r="H27" s="59">
        <v>22615.308315424</v>
      </c>
      <c r="I27" s="59">
        <f t="shared" si="0"/>
        <v>100825.440959692</v>
      </c>
      <c r="J27" s="59">
        <f t="shared" si="1"/>
        <v>257520.859420537</v>
      </c>
      <c r="K27" s="65">
        <v>50000</v>
      </c>
      <c r="L27" s="56" t="s">
        <v>18</v>
      </c>
      <c r="M27" s="46"/>
      <c r="N27" s="46"/>
    </row>
    <row r="28" customFormat="1" spans="1:14">
      <c r="A28" s="56">
        <v>23</v>
      </c>
      <c r="B28" s="56"/>
      <c r="C28" s="56" t="s">
        <v>41</v>
      </c>
      <c r="D28" s="56">
        <v>420</v>
      </c>
      <c r="E28" s="57">
        <v>707141.608695653</v>
      </c>
      <c r="F28" s="58">
        <f>VLOOKUP(C28,'[1]2023.7-2024.6'!$C:$S,17,FALSE)</f>
        <v>732620</v>
      </c>
      <c r="G28" s="58">
        <v>21000</v>
      </c>
      <c r="H28" s="59">
        <v>22615.308315424</v>
      </c>
      <c r="I28" s="59">
        <f t="shared" si="0"/>
        <v>100825.440959692</v>
      </c>
      <c r="J28" s="59">
        <f t="shared" si="1"/>
        <v>-169919.140579463</v>
      </c>
      <c r="K28" s="65">
        <v>20000</v>
      </c>
      <c r="L28" s="56" t="s">
        <v>18</v>
      </c>
      <c r="M28" s="46"/>
      <c r="N28" s="46"/>
    </row>
    <row r="29" s="2" customFormat="1" spans="1:14">
      <c r="A29" s="56">
        <v>24</v>
      </c>
      <c r="B29" s="56"/>
      <c r="C29" s="56" t="s">
        <v>42</v>
      </c>
      <c r="D29" s="56">
        <v>420</v>
      </c>
      <c r="E29" s="57">
        <v>796376.145031056</v>
      </c>
      <c r="F29" s="58">
        <f>VLOOKUP(C29,'[1]2023.7-2024.6'!$C:$S,17,FALSE)</f>
        <v>315930</v>
      </c>
      <c r="G29" s="58">
        <v>21000</v>
      </c>
      <c r="H29" s="59">
        <v>22615.308315424</v>
      </c>
      <c r="I29" s="59">
        <f t="shared" si="0"/>
        <v>100825.440959692</v>
      </c>
      <c r="J29" s="59">
        <f t="shared" si="1"/>
        <v>336005.39575594</v>
      </c>
      <c r="K29" s="65">
        <v>60000</v>
      </c>
      <c r="L29" s="56" t="s">
        <v>18</v>
      </c>
      <c r="M29" s="46"/>
      <c r="N29" s="46"/>
    </row>
    <row r="30" s="2" customFormat="1" spans="1:14">
      <c r="A30" s="56">
        <v>25</v>
      </c>
      <c r="B30" s="56"/>
      <c r="C30" s="56" t="s">
        <v>43</v>
      </c>
      <c r="D30" s="56">
        <v>420</v>
      </c>
      <c r="E30" s="57">
        <v>707141.608695653</v>
      </c>
      <c r="F30" s="58">
        <f>VLOOKUP(C30,'[1]2023.7-2024.6'!$C:$S,17,FALSE)</f>
        <v>57800</v>
      </c>
      <c r="G30" s="58">
        <v>21000</v>
      </c>
      <c r="H30" s="59">
        <v>22615.308315424</v>
      </c>
      <c r="I30" s="59">
        <f t="shared" si="0"/>
        <v>100825.440959692</v>
      </c>
      <c r="J30" s="59">
        <f t="shared" si="1"/>
        <v>504900.859420537</v>
      </c>
      <c r="K30" s="65">
        <v>60000</v>
      </c>
      <c r="L30" s="65" t="s">
        <v>19</v>
      </c>
      <c r="M30" s="46"/>
      <c r="N30" s="46"/>
    </row>
    <row r="31" customFormat="1" spans="1:14">
      <c r="A31" s="56" t="s">
        <v>31</v>
      </c>
      <c r="B31" s="56"/>
      <c r="C31" s="56">
        <v>12</v>
      </c>
      <c r="D31" s="56">
        <f>SUM(D19:D30)</f>
        <v>4637</v>
      </c>
      <c r="E31" s="59">
        <v>8363420.80782609</v>
      </c>
      <c r="F31" s="58">
        <v>5110270</v>
      </c>
      <c r="G31" s="58">
        <v>231850</v>
      </c>
      <c r="H31" s="59">
        <f>SUM(H19:H30)</f>
        <v>247677.302033394</v>
      </c>
      <c r="I31" s="59">
        <f t="shared" si="0"/>
        <v>1113160.88030974</v>
      </c>
      <c r="J31" s="59">
        <f t="shared" si="1"/>
        <v>1660462.62548296</v>
      </c>
      <c r="K31" s="65">
        <v>500000</v>
      </c>
      <c r="L31" s="56"/>
      <c r="M31" s="46"/>
      <c r="N31" s="46"/>
    </row>
    <row r="32" customFormat="1" spans="1:14">
      <c r="A32" s="56">
        <v>26</v>
      </c>
      <c r="B32" s="56" t="s">
        <v>44</v>
      </c>
      <c r="C32" s="56" t="s">
        <v>45</v>
      </c>
      <c r="D32" s="56">
        <v>300</v>
      </c>
      <c r="E32" s="60">
        <v>553792.66</v>
      </c>
      <c r="F32" s="61">
        <f>VLOOKUP(C32,'[1]2023.7-2024.6'!$C:$S,17,FALSE)</f>
        <v>48290</v>
      </c>
      <c r="G32" s="58">
        <v>15000</v>
      </c>
      <c r="H32" s="59">
        <v>15652.1739130435</v>
      </c>
      <c r="I32" s="59">
        <f t="shared" si="0"/>
        <v>72018.1721140659</v>
      </c>
      <c r="J32" s="59">
        <f t="shared" si="1"/>
        <v>402832.313972891</v>
      </c>
      <c r="K32" s="65">
        <v>60000</v>
      </c>
      <c r="L32" s="56" t="s">
        <v>19</v>
      </c>
      <c r="M32" s="46"/>
      <c r="N32" s="46"/>
    </row>
    <row r="33" customFormat="1" spans="1:14">
      <c r="A33" s="56">
        <v>27</v>
      </c>
      <c r="B33" s="56"/>
      <c r="C33" s="56" t="s">
        <v>46</v>
      </c>
      <c r="D33" s="56">
        <v>300</v>
      </c>
      <c r="E33" s="60">
        <v>583877.1</v>
      </c>
      <c r="F33" s="61">
        <f>VLOOKUP(C33,'[1]2023.7-2024.6'!$C:$S,17,FALSE)</f>
        <v>1039575.5</v>
      </c>
      <c r="G33" s="58">
        <v>15000</v>
      </c>
      <c r="H33" s="59">
        <v>15652.1739130435</v>
      </c>
      <c r="I33" s="59">
        <f t="shared" si="0"/>
        <v>72018.1721140659</v>
      </c>
      <c r="J33" s="59">
        <f t="shared" si="1"/>
        <v>-558368.746027109</v>
      </c>
      <c r="K33" s="65">
        <v>20000</v>
      </c>
      <c r="L33" s="56" t="s">
        <v>19</v>
      </c>
      <c r="M33" s="46"/>
      <c r="N33" s="46"/>
    </row>
    <row r="34" customFormat="1" spans="1:14">
      <c r="A34" s="56">
        <v>28</v>
      </c>
      <c r="B34" s="56"/>
      <c r="C34" s="56" t="s">
        <v>47</v>
      </c>
      <c r="D34" s="56">
        <v>420</v>
      </c>
      <c r="E34" s="57">
        <v>707141.608695653</v>
      </c>
      <c r="F34" s="61">
        <f>VLOOKUP(C34,'[1]2023.7-2024.6'!$C:$S,17,FALSE)</f>
        <v>244470</v>
      </c>
      <c r="G34" s="58">
        <v>21000</v>
      </c>
      <c r="H34" s="59">
        <v>22615.308315424</v>
      </c>
      <c r="I34" s="59">
        <f t="shared" si="0"/>
        <v>100825.440959692</v>
      </c>
      <c r="J34" s="59">
        <f t="shared" si="1"/>
        <v>318230.859420537</v>
      </c>
      <c r="K34" s="65">
        <v>60000</v>
      </c>
      <c r="L34" s="56" t="s">
        <v>18</v>
      </c>
      <c r="M34" s="46"/>
      <c r="N34" s="46"/>
    </row>
    <row r="35" customFormat="1" spans="1:14">
      <c r="A35" s="56">
        <v>29</v>
      </c>
      <c r="B35" s="56"/>
      <c r="C35" s="56" t="s">
        <v>44</v>
      </c>
      <c r="D35" s="56">
        <v>300</v>
      </c>
      <c r="E35" s="60">
        <v>533189.64</v>
      </c>
      <c r="F35" s="61">
        <f>VLOOKUP(C35,'[1]2023.7-2024.6'!$C:$S,17,FALSE)</f>
        <v>910903.5</v>
      </c>
      <c r="G35" s="58">
        <v>15000</v>
      </c>
      <c r="H35" s="59">
        <v>15652.1739130435</v>
      </c>
      <c r="I35" s="59">
        <f t="shared" si="0"/>
        <v>72018.1721140659</v>
      </c>
      <c r="J35" s="59">
        <f t="shared" si="1"/>
        <v>-480384.206027109</v>
      </c>
      <c r="K35" s="65">
        <v>20000</v>
      </c>
      <c r="L35" s="56" t="s">
        <v>19</v>
      </c>
      <c r="M35" s="46"/>
      <c r="N35" s="46"/>
    </row>
    <row r="36" customFormat="1" spans="1:14">
      <c r="A36" s="56">
        <v>30</v>
      </c>
      <c r="B36" s="56"/>
      <c r="C36" s="56" t="s">
        <v>48</v>
      </c>
      <c r="D36" s="56">
        <v>266</v>
      </c>
      <c r="E36" s="57">
        <v>447856.352173913</v>
      </c>
      <c r="F36" s="61">
        <f>VLOOKUP(C36,'[1]2023.7-2024.6'!$C:$S,17,FALSE)</f>
        <v>346780.5</v>
      </c>
      <c r="G36" s="58">
        <v>13300</v>
      </c>
      <c r="H36" s="59">
        <v>14323.0285997686</v>
      </c>
      <c r="I36" s="59">
        <f t="shared" si="0"/>
        <v>63856.1126078051</v>
      </c>
      <c r="J36" s="59">
        <f t="shared" si="1"/>
        <v>9596.71096633928</v>
      </c>
      <c r="K36" s="65">
        <v>30000</v>
      </c>
      <c r="L36" s="56" t="s">
        <v>18</v>
      </c>
      <c r="M36" s="46"/>
      <c r="N36" s="46"/>
    </row>
    <row r="37" customFormat="1" spans="1:14">
      <c r="A37" s="56">
        <v>31</v>
      </c>
      <c r="B37" s="56"/>
      <c r="C37" s="56" t="s">
        <v>49</v>
      </c>
      <c r="D37" s="56">
        <v>300</v>
      </c>
      <c r="E37" s="60">
        <v>456839.61</v>
      </c>
      <c r="F37" s="61">
        <f>VLOOKUP(C37,'[1]2023.7-2024.6'!$C:$S,17,FALSE)</f>
        <v>348361</v>
      </c>
      <c r="G37" s="58">
        <v>15000</v>
      </c>
      <c r="H37" s="59">
        <v>15652.1739130435</v>
      </c>
      <c r="I37" s="59">
        <f t="shared" si="0"/>
        <v>72018.1721140659</v>
      </c>
      <c r="J37" s="59">
        <f t="shared" si="1"/>
        <v>5808.26397289058</v>
      </c>
      <c r="K37" s="65">
        <v>30000</v>
      </c>
      <c r="L37" s="56" t="s">
        <v>19</v>
      </c>
      <c r="M37" s="46"/>
      <c r="N37" s="46"/>
    </row>
    <row r="38" customFormat="1" spans="1:14">
      <c r="A38" s="56">
        <v>32</v>
      </c>
      <c r="B38" s="56"/>
      <c r="C38" s="56" t="s">
        <v>50</v>
      </c>
      <c r="D38" s="56">
        <v>420</v>
      </c>
      <c r="E38" s="57">
        <v>707141.608695653</v>
      </c>
      <c r="F38" s="61">
        <f>VLOOKUP(C38,'[1]2023.7-2024.6'!$C:$S,17,FALSE)</f>
        <v>913241</v>
      </c>
      <c r="G38" s="58">
        <v>21000</v>
      </c>
      <c r="H38" s="59">
        <v>22615.308315424</v>
      </c>
      <c r="I38" s="59">
        <f t="shared" ref="I38:I69" si="2">13477720.79/56143*D38</f>
        <v>100825.440959692</v>
      </c>
      <c r="J38" s="59">
        <f t="shared" ref="J38:J69" si="3">E38-F38-G38-H38-I38</f>
        <v>-350540.140579463</v>
      </c>
      <c r="K38" s="65">
        <v>20000</v>
      </c>
      <c r="L38" s="56" t="s">
        <v>18</v>
      </c>
      <c r="M38" s="46"/>
      <c r="N38" s="46"/>
    </row>
    <row r="39" customFormat="1" spans="1:14">
      <c r="A39" s="56">
        <v>33</v>
      </c>
      <c r="B39" s="56"/>
      <c r="C39" s="56" t="s">
        <v>51</v>
      </c>
      <c r="D39" s="56">
        <v>420</v>
      </c>
      <c r="E39" s="57">
        <v>707141.608695653</v>
      </c>
      <c r="F39" s="61">
        <f>VLOOKUP(C39,'[1]2023.7-2024.6'!$C:$S,17,FALSE)</f>
        <v>365116.5</v>
      </c>
      <c r="G39" s="58">
        <v>21000</v>
      </c>
      <c r="H39" s="59">
        <v>22615.308315424</v>
      </c>
      <c r="I39" s="59">
        <f t="shared" si="2"/>
        <v>100825.440959692</v>
      </c>
      <c r="J39" s="59">
        <f t="shared" si="3"/>
        <v>197584.359420537</v>
      </c>
      <c r="K39" s="65">
        <v>40000</v>
      </c>
      <c r="L39" s="56" t="s">
        <v>18</v>
      </c>
      <c r="M39" s="46"/>
      <c r="N39" s="46"/>
    </row>
    <row r="40" customFormat="1" spans="1:14">
      <c r="A40" s="56">
        <v>34</v>
      </c>
      <c r="B40" s="56"/>
      <c r="C40" s="56" t="s">
        <v>52</v>
      </c>
      <c r="D40" s="56">
        <v>300</v>
      </c>
      <c r="E40" s="60">
        <v>606010.32</v>
      </c>
      <c r="F40" s="61">
        <f>VLOOKUP(C40,'[1]2023.7-2024.6'!$C:$S,17,FALSE)</f>
        <v>255629.5</v>
      </c>
      <c r="G40" s="58">
        <v>15000</v>
      </c>
      <c r="H40" s="59">
        <v>15652.1739130435</v>
      </c>
      <c r="I40" s="59">
        <f t="shared" si="2"/>
        <v>72018.1721140659</v>
      </c>
      <c r="J40" s="59">
        <f t="shared" si="3"/>
        <v>247710.473972891</v>
      </c>
      <c r="K40" s="65">
        <v>50000</v>
      </c>
      <c r="L40" s="56" t="s">
        <v>19</v>
      </c>
      <c r="M40" s="46"/>
      <c r="N40" s="46"/>
    </row>
    <row r="41" customFormat="1" spans="1:14">
      <c r="A41" s="56">
        <v>35</v>
      </c>
      <c r="B41" s="56"/>
      <c r="C41" s="56" t="s">
        <v>53</v>
      </c>
      <c r="D41" s="56">
        <v>300</v>
      </c>
      <c r="E41" s="60">
        <v>525241.53</v>
      </c>
      <c r="F41" s="61">
        <f>VLOOKUP(C41,'[1]2023.7-2024.6'!$C:$S,17,FALSE)</f>
        <v>313752</v>
      </c>
      <c r="G41" s="58">
        <v>15000</v>
      </c>
      <c r="H41" s="59">
        <v>15652.1739130435</v>
      </c>
      <c r="I41" s="59">
        <f t="shared" si="2"/>
        <v>72018.1721140659</v>
      </c>
      <c r="J41" s="59">
        <f t="shared" si="3"/>
        <v>108819.183972891</v>
      </c>
      <c r="K41" s="65">
        <v>40000</v>
      </c>
      <c r="L41" s="56" t="s">
        <v>19</v>
      </c>
      <c r="M41" s="46"/>
      <c r="N41" s="46"/>
    </row>
    <row r="42" customFormat="1" spans="1:14">
      <c r="A42" s="56">
        <v>36</v>
      </c>
      <c r="B42" s="56"/>
      <c r="C42" s="56" t="s">
        <v>54</v>
      </c>
      <c r="D42" s="56">
        <v>630</v>
      </c>
      <c r="E42" s="62">
        <v>1060712.41304348</v>
      </c>
      <c r="F42" s="61">
        <f>VLOOKUP(C42,'[1]2023.7-2024.6'!$C:$S,17,FALSE)</f>
        <v>352000</v>
      </c>
      <c r="G42" s="58">
        <v>31500</v>
      </c>
      <c r="H42" s="59">
        <v>33922.9624731361</v>
      </c>
      <c r="I42" s="59">
        <f t="shared" si="2"/>
        <v>151238.161439538</v>
      </c>
      <c r="J42" s="59">
        <f t="shared" si="3"/>
        <v>492051.289130806</v>
      </c>
      <c r="K42" s="65">
        <v>60000</v>
      </c>
      <c r="L42" s="56" t="s">
        <v>18</v>
      </c>
      <c r="M42" s="46"/>
      <c r="N42" s="46"/>
    </row>
    <row r="43" customFormat="1" spans="1:14">
      <c r="A43" s="56">
        <v>37</v>
      </c>
      <c r="B43" s="56"/>
      <c r="C43" s="56" t="s">
        <v>55</v>
      </c>
      <c r="D43" s="56">
        <v>300</v>
      </c>
      <c r="E43" s="60">
        <v>556862.62</v>
      </c>
      <c r="F43" s="61">
        <f>VLOOKUP(C43,'[1]2023.7-2024.6'!$C:$S,17,FALSE)</f>
        <v>141030</v>
      </c>
      <c r="G43" s="58">
        <v>15000</v>
      </c>
      <c r="H43" s="59">
        <v>15652.1739130435</v>
      </c>
      <c r="I43" s="59">
        <f t="shared" si="2"/>
        <v>72018.1721140659</v>
      </c>
      <c r="J43" s="59">
        <f t="shared" si="3"/>
        <v>313162.273972891</v>
      </c>
      <c r="K43" s="65">
        <v>60000</v>
      </c>
      <c r="L43" s="56" t="s">
        <v>19</v>
      </c>
      <c r="M43" s="46"/>
      <c r="N43" s="46"/>
    </row>
    <row r="44" customFormat="1" spans="1:14">
      <c r="A44" s="56">
        <v>38</v>
      </c>
      <c r="B44" s="56"/>
      <c r="C44" s="56" t="s">
        <v>56</v>
      </c>
      <c r="D44" s="56">
        <v>420</v>
      </c>
      <c r="E44" s="57">
        <v>707141.608695653</v>
      </c>
      <c r="F44" s="61">
        <f>VLOOKUP(C44,'[1]2023.7-2024.6'!$C:$S,17,FALSE)</f>
        <v>717330</v>
      </c>
      <c r="G44" s="58">
        <v>21000</v>
      </c>
      <c r="H44" s="59">
        <v>22615.308315424</v>
      </c>
      <c r="I44" s="59">
        <f t="shared" si="2"/>
        <v>100825.440959692</v>
      </c>
      <c r="J44" s="59">
        <f t="shared" si="3"/>
        <v>-154629.140579463</v>
      </c>
      <c r="K44" s="65">
        <v>20000</v>
      </c>
      <c r="L44" s="56" t="s">
        <v>18</v>
      </c>
      <c r="M44" s="46"/>
      <c r="N44" s="46"/>
    </row>
    <row r="45" customFormat="1" spans="1:14">
      <c r="A45" s="56">
        <v>39</v>
      </c>
      <c r="B45" s="56"/>
      <c r="C45" s="56" t="s">
        <v>57</v>
      </c>
      <c r="D45" s="56">
        <v>420</v>
      </c>
      <c r="E45" s="57">
        <v>707141.608695653</v>
      </c>
      <c r="F45" s="61">
        <f>VLOOKUP(C45,'[1]2023.7-2024.6'!$C:$S,17,FALSE)</f>
        <v>168970</v>
      </c>
      <c r="G45" s="58">
        <v>21000</v>
      </c>
      <c r="H45" s="59">
        <v>22615.308315424</v>
      </c>
      <c r="I45" s="59">
        <f t="shared" si="2"/>
        <v>100825.440959692</v>
      </c>
      <c r="J45" s="59">
        <f t="shared" si="3"/>
        <v>393730.859420537</v>
      </c>
      <c r="K45" s="65">
        <v>60000</v>
      </c>
      <c r="L45" s="56" t="s">
        <v>18</v>
      </c>
      <c r="M45" s="46"/>
      <c r="N45" s="46"/>
    </row>
    <row r="46" customFormat="1" spans="1:14">
      <c r="A46" s="56" t="s">
        <v>31</v>
      </c>
      <c r="B46" s="56"/>
      <c r="C46" s="56">
        <v>14</v>
      </c>
      <c r="D46" s="56">
        <f>SUM(D32:D45)</f>
        <v>5096</v>
      </c>
      <c r="E46" s="59">
        <v>8860090.28869566</v>
      </c>
      <c r="F46" s="61">
        <v>6165449.5</v>
      </c>
      <c r="G46" s="58">
        <v>254800</v>
      </c>
      <c r="H46" s="59">
        <f>SUM(H32:H45)</f>
        <v>270887.750041329</v>
      </c>
      <c r="I46" s="59">
        <f t="shared" si="2"/>
        <v>1223348.68364427</v>
      </c>
      <c r="J46" s="59">
        <f t="shared" si="3"/>
        <v>945604.355010061</v>
      </c>
      <c r="K46" s="65">
        <v>570000</v>
      </c>
      <c r="L46" s="56"/>
      <c r="M46" s="46"/>
      <c r="N46" s="46"/>
    </row>
    <row r="47" customFormat="1" spans="1:14">
      <c r="A47" s="56">
        <v>40</v>
      </c>
      <c r="B47" s="56" t="s">
        <v>58</v>
      </c>
      <c r="C47" s="56" t="s">
        <v>59</v>
      </c>
      <c r="D47" s="56">
        <v>300</v>
      </c>
      <c r="E47" s="60">
        <v>600559.17</v>
      </c>
      <c r="F47" s="58">
        <f>VLOOKUP(C47,'[1]2023.7-2024.6'!$C:$S,17,FALSE)</f>
        <v>126460</v>
      </c>
      <c r="G47" s="58">
        <v>15000</v>
      </c>
      <c r="H47" s="59">
        <v>15652.1739130435</v>
      </c>
      <c r="I47" s="59">
        <f t="shared" si="2"/>
        <v>72018.1721140659</v>
      </c>
      <c r="J47" s="59">
        <f t="shared" si="3"/>
        <v>371428.823972891</v>
      </c>
      <c r="K47" s="65">
        <v>60000</v>
      </c>
      <c r="L47" s="56" t="s">
        <v>19</v>
      </c>
      <c r="M47" s="46"/>
      <c r="N47" s="46"/>
    </row>
    <row r="48" customFormat="1" spans="1:14">
      <c r="A48" s="56">
        <v>41</v>
      </c>
      <c r="B48" s="56"/>
      <c r="C48" s="63" t="s">
        <v>60</v>
      </c>
      <c r="D48" s="64">
        <v>399</v>
      </c>
      <c r="E48" s="57">
        <v>671784.52826087</v>
      </c>
      <c r="F48" s="58">
        <f>VLOOKUP(C48,'[1]2023.7-2024.6'!$C:$S,17,FALSE)</f>
        <v>92560</v>
      </c>
      <c r="G48" s="58">
        <v>19950</v>
      </c>
      <c r="H48" s="59">
        <v>21484.5428996528</v>
      </c>
      <c r="I48" s="59">
        <f t="shared" si="2"/>
        <v>95784.1689117076</v>
      </c>
      <c r="J48" s="59">
        <f t="shared" si="3"/>
        <v>442005.81644951</v>
      </c>
      <c r="K48" s="65">
        <v>60000</v>
      </c>
      <c r="L48" s="65" t="s">
        <v>19</v>
      </c>
      <c r="M48" s="46"/>
      <c r="N48" s="46"/>
    </row>
    <row r="49" customFormat="1" spans="1:14">
      <c r="A49" s="56">
        <v>42</v>
      </c>
      <c r="B49" s="56"/>
      <c r="C49" s="63" t="s">
        <v>58</v>
      </c>
      <c r="D49" s="64">
        <v>420</v>
      </c>
      <c r="E49" s="57">
        <v>707141.608695653</v>
      </c>
      <c r="F49" s="58">
        <f>VLOOKUP(C49,'[1]2023.7-2024.6'!$C:$S,17,FALSE)</f>
        <v>507353</v>
      </c>
      <c r="G49" s="58">
        <v>21000</v>
      </c>
      <c r="H49" s="59">
        <v>22615.308315424</v>
      </c>
      <c r="I49" s="59">
        <f t="shared" si="2"/>
        <v>100825.440959692</v>
      </c>
      <c r="J49" s="59">
        <f t="shared" si="3"/>
        <v>55347.859420537</v>
      </c>
      <c r="K49" s="65">
        <v>30000</v>
      </c>
      <c r="L49" s="56" t="s">
        <v>18</v>
      </c>
      <c r="M49" s="46"/>
      <c r="N49" s="46"/>
    </row>
    <row r="50" s="2" customFormat="1" spans="1:14">
      <c r="A50" s="56">
        <v>43</v>
      </c>
      <c r="B50" s="56"/>
      <c r="C50" s="63" t="s">
        <v>61</v>
      </c>
      <c r="D50" s="64">
        <v>420</v>
      </c>
      <c r="E50" s="57">
        <v>661682.505279504</v>
      </c>
      <c r="F50" s="58">
        <f>VLOOKUP(C50,'[1]2023.7-2024.6'!$C:$S,17,FALSE)</f>
        <v>82030</v>
      </c>
      <c r="G50" s="58">
        <v>21000</v>
      </c>
      <c r="H50" s="59">
        <v>22615.308315424</v>
      </c>
      <c r="I50" s="59">
        <f t="shared" si="2"/>
        <v>100825.440959692</v>
      </c>
      <c r="J50" s="59">
        <f t="shared" si="3"/>
        <v>435211.756004388</v>
      </c>
      <c r="K50" s="65">
        <v>60000</v>
      </c>
      <c r="L50" s="56" t="s">
        <v>18</v>
      </c>
      <c r="M50" s="46"/>
      <c r="N50" s="46"/>
    </row>
    <row r="51" customFormat="1" spans="1:14">
      <c r="A51" s="56">
        <v>44</v>
      </c>
      <c r="B51" s="56"/>
      <c r="C51" s="63" t="s">
        <v>62</v>
      </c>
      <c r="D51" s="64">
        <v>476</v>
      </c>
      <c r="E51" s="57">
        <v>801427.156521739</v>
      </c>
      <c r="F51" s="58">
        <f>VLOOKUP(C51,'[1]2023.7-2024.6'!$C:$S,17,FALSE)</f>
        <v>152280</v>
      </c>
      <c r="G51" s="58">
        <v>23800</v>
      </c>
      <c r="H51" s="59">
        <v>25630.6827574806</v>
      </c>
      <c r="I51" s="59">
        <f t="shared" si="2"/>
        <v>114268.833087651</v>
      </c>
      <c r="J51" s="59">
        <f t="shared" si="3"/>
        <v>485447.640676607</v>
      </c>
      <c r="K51" s="65">
        <v>60000</v>
      </c>
      <c r="L51" s="56" t="s">
        <v>18</v>
      </c>
      <c r="M51" s="46"/>
      <c r="N51" s="46"/>
    </row>
    <row r="52" customFormat="1" spans="1:14">
      <c r="A52" s="56">
        <v>45</v>
      </c>
      <c r="B52" s="56"/>
      <c r="C52" s="56" t="s">
        <v>63</v>
      </c>
      <c r="D52" s="56">
        <v>300</v>
      </c>
      <c r="E52" s="60">
        <v>549734.2</v>
      </c>
      <c r="F52" s="58">
        <f>VLOOKUP(C52,'[1]2023.7-2024.6'!$C:$S,17,FALSE)</f>
        <v>76019</v>
      </c>
      <c r="G52" s="58">
        <v>15000</v>
      </c>
      <c r="H52" s="59">
        <v>15652.1739130435</v>
      </c>
      <c r="I52" s="59">
        <f t="shared" si="2"/>
        <v>72018.1721140659</v>
      </c>
      <c r="J52" s="59">
        <f t="shared" si="3"/>
        <v>371044.853972891</v>
      </c>
      <c r="K52" s="65">
        <v>60000</v>
      </c>
      <c r="L52" s="56" t="s">
        <v>19</v>
      </c>
      <c r="M52" s="46"/>
      <c r="N52" s="46"/>
    </row>
    <row r="53" customFormat="1" spans="1:14">
      <c r="A53" s="56">
        <v>46</v>
      </c>
      <c r="B53" s="56"/>
      <c r="C53" s="63" t="s">
        <v>64</v>
      </c>
      <c r="D53" s="64">
        <v>217</v>
      </c>
      <c r="E53" s="57">
        <v>365356.497826087</v>
      </c>
      <c r="F53" s="58">
        <f>VLOOKUP(C53,'[1]2023.7-2024.6'!$C:$S,17,FALSE)</f>
        <v>33910</v>
      </c>
      <c r="G53" s="58">
        <v>10850</v>
      </c>
      <c r="H53" s="59">
        <v>11684.5759629691</v>
      </c>
      <c r="I53" s="59">
        <f t="shared" si="2"/>
        <v>52093.144495841</v>
      </c>
      <c r="J53" s="59">
        <f t="shared" si="3"/>
        <v>256818.777367277</v>
      </c>
      <c r="K53" s="65">
        <v>50000</v>
      </c>
      <c r="L53" s="56" t="s">
        <v>18</v>
      </c>
      <c r="M53" s="46"/>
      <c r="N53" s="46"/>
    </row>
    <row r="54" customFormat="1" spans="1:14">
      <c r="A54" s="56">
        <v>47</v>
      </c>
      <c r="B54" s="56"/>
      <c r="C54" s="63" t="s">
        <v>65</v>
      </c>
      <c r="D54" s="64">
        <v>273</v>
      </c>
      <c r="E54" s="57">
        <v>459642.045652174</v>
      </c>
      <c r="F54" s="58">
        <f>VLOOKUP(C54,'[1]2023.7-2024.6'!$C:$S,17,FALSE)</f>
        <v>93590</v>
      </c>
      <c r="G54" s="58">
        <v>13650</v>
      </c>
      <c r="H54" s="59">
        <v>14699.9504050256</v>
      </c>
      <c r="I54" s="59">
        <f t="shared" si="2"/>
        <v>65536.5366237999</v>
      </c>
      <c r="J54" s="59">
        <f t="shared" si="3"/>
        <v>272165.558623348</v>
      </c>
      <c r="K54" s="65">
        <v>50000</v>
      </c>
      <c r="L54" s="56" t="s">
        <v>18</v>
      </c>
      <c r="M54" s="46"/>
      <c r="N54" s="46"/>
    </row>
    <row r="55" customFormat="1" spans="1:14">
      <c r="A55" s="56">
        <v>48</v>
      </c>
      <c r="B55" s="56"/>
      <c r="C55" s="56" t="s">
        <v>66</v>
      </c>
      <c r="D55" s="56">
        <v>300</v>
      </c>
      <c r="E55" s="60">
        <v>624038.7</v>
      </c>
      <c r="F55" s="58">
        <f>VLOOKUP(C55,'[1]2023.7-2024.6'!$C:$S,17,FALSE)</f>
        <v>114510</v>
      </c>
      <c r="G55" s="58">
        <v>15000</v>
      </c>
      <c r="H55" s="59">
        <v>15652.1739130435</v>
      </c>
      <c r="I55" s="59">
        <f t="shared" si="2"/>
        <v>72018.1721140659</v>
      </c>
      <c r="J55" s="59">
        <f t="shared" si="3"/>
        <v>406858.353972891</v>
      </c>
      <c r="K55" s="65">
        <v>60000</v>
      </c>
      <c r="L55" s="56" t="s">
        <v>19</v>
      </c>
      <c r="M55" s="46"/>
      <c r="N55" s="46"/>
    </row>
    <row r="56" customFormat="1" spans="1:14">
      <c r="A56" s="56">
        <v>49</v>
      </c>
      <c r="B56" s="56"/>
      <c r="C56" s="63" t="s">
        <v>67</v>
      </c>
      <c r="D56" s="64">
        <v>420</v>
      </c>
      <c r="E56" s="57">
        <v>707141.608695653</v>
      </c>
      <c r="F56" s="58">
        <f>VLOOKUP(C56,'[1]2023.7-2024.6'!$C:$S,17,FALSE)</f>
        <v>59150</v>
      </c>
      <c r="G56" s="58">
        <v>21000</v>
      </c>
      <c r="H56" s="59">
        <v>22615.308315424</v>
      </c>
      <c r="I56" s="59">
        <f t="shared" si="2"/>
        <v>100825.440959692</v>
      </c>
      <c r="J56" s="59">
        <f t="shared" si="3"/>
        <v>503550.859420537</v>
      </c>
      <c r="K56" s="65">
        <v>60000</v>
      </c>
      <c r="L56" s="56" t="s">
        <v>18</v>
      </c>
      <c r="M56" s="46"/>
      <c r="N56" s="46"/>
    </row>
    <row r="57" customFormat="1" spans="1:14">
      <c r="A57" s="56">
        <v>50</v>
      </c>
      <c r="B57" s="56"/>
      <c r="C57" s="56" t="s">
        <v>68</v>
      </c>
      <c r="D57" s="56">
        <v>300</v>
      </c>
      <c r="E57" s="60">
        <v>541118.93</v>
      </c>
      <c r="F57" s="58">
        <f>VLOOKUP(C57,'[1]2023.7-2024.6'!$C:$S,17,FALSE)</f>
        <v>76700</v>
      </c>
      <c r="G57" s="58">
        <v>15000</v>
      </c>
      <c r="H57" s="59">
        <v>15652.1739130435</v>
      </c>
      <c r="I57" s="59">
        <f t="shared" si="2"/>
        <v>72018.1721140659</v>
      </c>
      <c r="J57" s="59">
        <f t="shared" si="3"/>
        <v>361748.583972891</v>
      </c>
      <c r="K57" s="65">
        <v>60000</v>
      </c>
      <c r="L57" s="56" t="s">
        <v>19</v>
      </c>
      <c r="M57" s="46"/>
      <c r="N57" s="46"/>
    </row>
    <row r="58" customFormat="1" spans="1:14">
      <c r="A58" s="56">
        <v>51</v>
      </c>
      <c r="B58" s="56"/>
      <c r="C58" s="56" t="s">
        <v>69</v>
      </c>
      <c r="D58" s="56">
        <v>300</v>
      </c>
      <c r="E58" s="60">
        <v>546823.24</v>
      </c>
      <c r="F58" s="58">
        <f>VLOOKUP(C58,'[1]2023.7-2024.6'!$C:$S,17,FALSE)</f>
        <v>107480</v>
      </c>
      <c r="G58" s="58">
        <v>15000</v>
      </c>
      <c r="H58" s="59">
        <v>15652.1739130435</v>
      </c>
      <c r="I58" s="59">
        <f t="shared" si="2"/>
        <v>72018.1721140659</v>
      </c>
      <c r="J58" s="59">
        <f t="shared" si="3"/>
        <v>336672.893972891</v>
      </c>
      <c r="K58" s="65">
        <v>60000</v>
      </c>
      <c r="L58" s="56" t="s">
        <v>19</v>
      </c>
      <c r="M58" s="46"/>
      <c r="N58" s="46"/>
    </row>
    <row r="59" customFormat="1" spans="1:14">
      <c r="A59" s="56">
        <v>52</v>
      </c>
      <c r="B59" s="56"/>
      <c r="C59" s="56" t="s">
        <v>70</v>
      </c>
      <c r="D59" s="56">
        <v>300</v>
      </c>
      <c r="E59" s="60">
        <v>548617.71</v>
      </c>
      <c r="F59" s="58">
        <f>VLOOKUP(C59,'[1]2023.7-2024.6'!$C:$S,17,FALSE)</f>
        <v>580522</v>
      </c>
      <c r="G59" s="58">
        <v>15000</v>
      </c>
      <c r="H59" s="59">
        <v>15652.1739130435</v>
      </c>
      <c r="I59" s="59">
        <f t="shared" si="2"/>
        <v>72018.1721140659</v>
      </c>
      <c r="J59" s="59">
        <f t="shared" si="3"/>
        <v>-134574.636027109</v>
      </c>
      <c r="K59" s="65">
        <v>20000</v>
      </c>
      <c r="L59" s="56" t="s">
        <v>19</v>
      </c>
      <c r="M59" s="46"/>
      <c r="N59" s="46"/>
    </row>
    <row r="60" customFormat="1" spans="1:14">
      <c r="A60" s="56" t="s">
        <v>31</v>
      </c>
      <c r="B60" s="56"/>
      <c r="C60" s="56">
        <v>13</v>
      </c>
      <c r="D60" s="56">
        <f>SUM(D47:D59)</f>
        <v>4425</v>
      </c>
      <c r="E60" s="59">
        <v>7785067.90093168</v>
      </c>
      <c r="F60" s="58">
        <v>2102564</v>
      </c>
      <c r="G60" s="58">
        <v>221250</v>
      </c>
      <c r="H60" s="59">
        <f>SUM(H47:H59)</f>
        <v>235258.720449661</v>
      </c>
      <c r="I60" s="59">
        <f t="shared" si="2"/>
        <v>1062268.03868247</v>
      </c>
      <c r="J60" s="59">
        <f t="shared" si="3"/>
        <v>4163727.14179955</v>
      </c>
      <c r="K60" s="65">
        <v>690000</v>
      </c>
      <c r="L60" s="56"/>
      <c r="M60" s="46"/>
      <c r="N60" s="46"/>
    </row>
    <row r="61" customFormat="1" spans="1:14">
      <c r="A61" s="56">
        <v>53</v>
      </c>
      <c r="B61" s="56" t="s">
        <v>71</v>
      </c>
      <c r="C61" s="65" t="s">
        <v>72</v>
      </c>
      <c r="D61" s="66">
        <v>420</v>
      </c>
      <c r="E61" s="57">
        <v>707141.608695653</v>
      </c>
      <c r="F61" s="58">
        <f>VLOOKUP(C61,'[1]2023.7-2024.6'!$C:$S,17,FALSE)</f>
        <v>122210</v>
      </c>
      <c r="G61" s="58">
        <v>21000</v>
      </c>
      <c r="H61" s="59">
        <v>22615.308315424</v>
      </c>
      <c r="I61" s="59">
        <f t="shared" si="2"/>
        <v>100825.440959692</v>
      </c>
      <c r="J61" s="59">
        <f t="shared" si="3"/>
        <v>440490.859420537</v>
      </c>
      <c r="K61" s="65">
        <v>60000</v>
      </c>
      <c r="L61" s="56" t="s">
        <v>18</v>
      </c>
      <c r="M61" s="46"/>
      <c r="N61" s="46"/>
    </row>
    <row r="62" customFormat="1" spans="1:14">
      <c r="A62" s="56">
        <v>54</v>
      </c>
      <c r="B62" s="56"/>
      <c r="C62" s="56" t="s">
        <v>73</v>
      </c>
      <c r="D62" s="56">
        <v>300</v>
      </c>
      <c r="E62" s="60">
        <v>632523.81</v>
      </c>
      <c r="F62" s="58">
        <f>VLOOKUP(C62,'[1]2023.7-2024.6'!$C:$S,17,FALSE)</f>
        <v>24070</v>
      </c>
      <c r="G62" s="58">
        <v>15000</v>
      </c>
      <c r="H62" s="59">
        <v>15652.1739130435</v>
      </c>
      <c r="I62" s="59">
        <f t="shared" si="2"/>
        <v>72018.1721140659</v>
      </c>
      <c r="J62" s="59">
        <f t="shared" si="3"/>
        <v>505783.463972891</v>
      </c>
      <c r="K62" s="65">
        <v>60000</v>
      </c>
      <c r="L62" s="56" t="s">
        <v>19</v>
      </c>
      <c r="M62" s="46"/>
      <c r="N62" s="46"/>
    </row>
    <row r="63" customFormat="1" spans="1:14">
      <c r="A63" s="67" t="s">
        <v>31</v>
      </c>
      <c r="B63" s="68"/>
      <c r="C63" s="56">
        <v>2</v>
      </c>
      <c r="D63" s="56">
        <f>SUM(D60:D62)</f>
        <v>5145</v>
      </c>
      <c r="E63" s="59">
        <v>1339665.41869565</v>
      </c>
      <c r="F63" s="58">
        <v>146280</v>
      </c>
      <c r="G63" s="58">
        <f>SUM(G61:G62)</f>
        <v>36000</v>
      </c>
      <c r="H63" s="59">
        <f>SUM(H61:H62)</f>
        <v>38267.4822284675</v>
      </c>
      <c r="I63" s="59">
        <v>172843.613073758</v>
      </c>
      <c r="J63" s="59">
        <f>SUM(J61:J62)</f>
        <v>946274.323393428</v>
      </c>
      <c r="K63" s="65">
        <v>120000</v>
      </c>
      <c r="L63" s="56"/>
      <c r="M63" s="46"/>
      <c r="N63" s="46"/>
    </row>
    <row r="64" customFormat="1" spans="1:14">
      <c r="A64" s="56">
        <v>55</v>
      </c>
      <c r="B64" s="56" t="s">
        <v>74</v>
      </c>
      <c r="C64" s="65" t="s">
        <v>75</v>
      </c>
      <c r="D64" s="66">
        <v>420</v>
      </c>
      <c r="E64" s="57">
        <v>707141.608695653</v>
      </c>
      <c r="F64" s="58">
        <f>VLOOKUP(C64,'[1]2023.7-2024.6'!$C:$S,17,FALSE)</f>
        <v>280110</v>
      </c>
      <c r="G64" s="58">
        <v>21000</v>
      </c>
      <c r="H64" s="59">
        <v>22615.308315424</v>
      </c>
      <c r="I64" s="59">
        <f t="shared" si="2"/>
        <v>100825.440959692</v>
      </c>
      <c r="J64" s="59">
        <f>E64-F64-G64-H64-I64</f>
        <v>282590.859420537</v>
      </c>
      <c r="K64" s="65">
        <v>50000</v>
      </c>
      <c r="L64" s="56" t="s">
        <v>18</v>
      </c>
      <c r="M64" s="46"/>
      <c r="N64" s="46"/>
    </row>
    <row r="65" customFormat="1" spans="1:14">
      <c r="A65" s="56">
        <v>56</v>
      </c>
      <c r="B65" s="56"/>
      <c r="C65" s="65" t="s">
        <v>76</v>
      </c>
      <c r="D65" s="66">
        <v>420</v>
      </c>
      <c r="E65" s="57">
        <v>707141.608695653</v>
      </c>
      <c r="F65" s="58">
        <f>VLOOKUP(C65,'[1]2023.7-2024.6'!$C:$S,17,FALSE)</f>
        <v>61860</v>
      </c>
      <c r="G65" s="58">
        <v>21000</v>
      </c>
      <c r="H65" s="59">
        <v>22615.308315424</v>
      </c>
      <c r="I65" s="59">
        <f t="shared" si="2"/>
        <v>100825.440959692</v>
      </c>
      <c r="J65" s="59">
        <f>E65-F65-G65-H65-I65</f>
        <v>500840.859420537</v>
      </c>
      <c r="K65" s="65">
        <v>60000</v>
      </c>
      <c r="L65" s="56" t="s">
        <v>18</v>
      </c>
      <c r="M65" s="46"/>
      <c r="N65" s="46"/>
    </row>
    <row r="66" customFormat="1" spans="1:14">
      <c r="A66" s="56">
        <v>57</v>
      </c>
      <c r="B66" s="56"/>
      <c r="C66" s="65" t="s">
        <v>77</v>
      </c>
      <c r="D66" s="66">
        <v>420</v>
      </c>
      <c r="E66" s="57">
        <v>707141.608695653</v>
      </c>
      <c r="F66" s="58">
        <f>VLOOKUP(C66,'[1]2023.7-2024.6'!$C:$S,17,FALSE)</f>
        <v>110260</v>
      </c>
      <c r="G66" s="58">
        <v>21000</v>
      </c>
      <c r="H66" s="59">
        <v>22615.308315424</v>
      </c>
      <c r="I66" s="59">
        <f t="shared" si="2"/>
        <v>100825.440959692</v>
      </c>
      <c r="J66" s="59">
        <f>E66-F66-G66-H66-I66</f>
        <v>452440.859420537</v>
      </c>
      <c r="K66" s="65">
        <v>60000</v>
      </c>
      <c r="L66" s="56" t="s">
        <v>18</v>
      </c>
      <c r="M66" s="46"/>
      <c r="N66" s="46"/>
    </row>
    <row r="67" customFormat="1" spans="1:14">
      <c r="A67" s="56">
        <v>58</v>
      </c>
      <c r="B67" s="56"/>
      <c r="C67" s="56" t="s">
        <v>78</v>
      </c>
      <c r="D67" s="56">
        <v>300</v>
      </c>
      <c r="E67" s="60">
        <v>606482.81</v>
      </c>
      <c r="F67" s="58">
        <f>VLOOKUP(C67,'[1]2023.7-2024.6'!$C:$S,17,FALSE)</f>
        <v>218120</v>
      </c>
      <c r="G67" s="58">
        <v>15000</v>
      </c>
      <c r="H67" s="59">
        <v>15652.1739130435</v>
      </c>
      <c r="I67" s="59">
        <f t="shared" si="2"/>
        <v>72018.1721140659</v>
      </c>
      <c r="J67" s="59">
        <f>E67-F67-G67-H67-I67</f>
        <v>285692.463972891</v>
      </c>
      <c r="K67" s="65">
        <v>50000</v>
      </c>
      <c r="L67" s="56" t="s">
        <v>19</v>
      </c>
      <c r="M67" s="46"/>
      <c r="N67" s="46"/>
    </row>
    <row r="68" customFormat="1" spans="1:14">
      <c r="A68" s="56" t="s">
        <v>31</v>
      </c>
      <c r="B68" s="56"/>
      <c r="C68" s="56">
        <v>6</v>
      </c>
      <c r="D68" s="56">
        <f>SUM(D64:D67)</f>
        <v>1560</v>
      </c>
      <c r="E68" s="59">
        <v>2727907.63608696</v>
      </c>
      <c r="F68" s="58">
        <v>670350</v>
      </c>
      <c r="G68" s="58">
        <f>SUM(G64:G67)</f>
        <v>78000</v>
      </c>
      <c r="H68" s="59">
        <f>SUM(H64:H67)</f>
        <v>83498.0988593155</v>
      </c>
      <c r="I68" s="59">
        <f t="shared" si="2"/>
        <v>374494.494993142</v>
      </c>
      <c r="J68" s="59">
        <f>SUM(J64:J67)</f>
        <v>1521565.0422345</v>
      </c>
      <c r="K68" s="65">
        <v>220000</v>
      </c>
      <c r="L68" s="56"/>
      <c r="M68" s="46"/>
      <c r="N68" s="46"/>
    </row>
    <row r="69" customFormat="1" spans="1:14">
      <c r="A69" s="56">
        <v>59</v>
      </c>
      <c r="B69" s="56" t="s">
        <v>79</v>
      </c>
      <c r="C69" s="63" t="s">
        <v>80</v>
      </c>
      <c r="D69" s="64">
        <v>420</v>
      </c>
      <c r="E69" s="57">
        <v>707141.608695653</v>
      </c>
      <c r="F69" s="58">
        <f>VLOOKUP(C69,'[1]2023.7-2024.6'!$C:$S,17,FALSE)</f>
        <v>152670</v>
      </c>
      <c r="G69" s="58">
        <v>21000</v>
      </c>
      <c r="H69" s="59">
        <v>22615.308315424</v>
      </c>
      <c r="I69" s="59">
        <f t="shared" si="2"/>
        <v>100825.440959692</v>
      </c>
      <c r="J69" s="59">
        <f>E69-F69-G69-H69-I69</f>
        <v>410030.859420537</v>
      </c>
      <c r="K69" s="65">
        <v>60000</v>
      </c>
      <c r="L69" s="56" t="s">
        <v>18</v>
      </c>
      <c r="M69" s="46"/>
      <c r="N69" s="46"/>
    </row>
    <row r="70" customFormat="1" spans="1:14">
      <c r="A70" s="56">
        <v>60</v>
      </c>
      <c r="B70" s="56"/>
      <c r="C70" s="63" t="s">
        <v>79</v>
      </c>
      <c r="D70" s="64">
        <v>420</v>
      </c>
      <c r="E70" s="57">
        <v>707141.608695653</v>
      </c>
      <c r="F70" s="58">
        <f>VLOOKUP(C70,'[1]2023.7-2024.6'!$C:$S,17,FALSE)</f>
        <v>621460</v>
      </c>
      <c r="G70" s="58">
        <v>21000</v>
      </c>
      <c r="H70" s="59">
        <v>22615.308315424</v>
      </c>
      <c r="I70" s="59">
        <f t="shared" ref="I70:I101" si="4">13477720.79/56143*D70</f>
        <v>100825.440959692</v>
      </c>
      <c r="J70" s="59">
        <f>E70-F70-G70-H70-I70</f>
        <v>-58759.1405794632</v>
      </c>
      <c r="K70" s="65">
        <v>20000</v>
      </c>
      <c r="L70" s="56" t="s">
        <v>18</v>
      </c>
      <c r="M70" s="46"/>
      <c r="N70" s="46"/>
    </row>
    <row r="71" customFormat="1" spans="1:14">
      <c r="A71" s="56">
        <v>61</v>
      </c>
      <c r="B71" s="56"/>
      <c r="C71" s="56" t="s">
        <v>81</v>
      </c>
      <c r="D71" s="56">
        <v>300</v>
      </c>
      <c r="E71" s="60">
        <v>508083.56</v>
      </c>
      <c r="F71" s="58">
        <f>VLOOKUP(C71,'[1]2023.7-2024.6'!$C:$S,17,FALSE)</f>
        <v>114330</v>
      </c>
      <c r="G71" s="58">
        <v>15000</v>
      </c>
      <c r="H71" s="59">
        <v>15652.1739130435</v>
      </c>
      <c r="I71" s="59">
        <f t="shared" si="4"/>
        <v>72018.1721140659</v>
      </c>
      <c r="J71" s="59">
        <f t="shared" ref="J71:J102" si="5">E71-F71-G71-H71-I71</f>
        <v>291083.213972891</v>
      </c>
      <c r="K71" s="65">
        <v>50000</v>
      </c>
      <c r="L71" s="56" t="s">
        <v>19</v>
      </c>
      <c r="M71" s="46"/>
      <c r="N71" s="46"/>
    </row>
    <row r="72" customFormat="1" spans="1:14">
      <c r="A72" s="56">
        <v>62</v>
      </c>
      <c r="B72" s="56"/>
      <c r="C72" s="56" t="s">
        <v>82</v>
      </c>
      <c r="D72" s="56">
        <v>300</v>
      </c>
      <c r="E72" s="60">
        <v>498538.27</v>
      </c>
      <c r="F72" s="58">
        <f>VLOOKUP(C72,'[1]2023.7-2024.6'!$C:$S,17,FALSE)</f>
        <v>226120</v>
      </c>
      <c r="G72" s="58">
        <v>15000</v>
      </c>
      <c r="H72" s="59">
        <v>15652.1739130435</v>
      </c>
      <c r="I72" s="59">
        <f t="shared" si="4"/>
        <v>72018.1721140659</v>
      </c>
      <c r="J72" s="59">
        <f t="shared" si="5"/>
        <v>169747.923972891</v>
      </c>
      <c r="K72" s="65">
        <v>40000</v>
      </c>
      <c r="L72" s="56" t="s">
        <v>19</v>
      </c>
      <c r="M72" s="46"/>
      <c r="N72" s="46"/>
    </row>
    <row r="73" customFormat="1" spans="1:14">
      <c r="A73" s="56">
        <v>63</v>
      </c>
      <c r="B73" s="56"/>
      <c r="C73" s="63" t="s">
        <v>83</v>
      </c>
      <c r="D73" s="64">
        <v>420</v>
      </c>
      <c r="E73" s="57">
        <v>707141.608695653</v>
      </c>
      <c r="F73" s="58">
        <f>VLOOKUP(C73,'[1]2023.7-2024.6'!$C:$S,17,FALSE)</f>
        <v>73170</v>
      </c>
      <c r="G73" s="58">
        <v>21000</v>
      </c>
      <c r="H73" s="59">
        <v>22615.308315424</v>
      </c>
      <c r="I73" s="59">
        <f t="shared" si="4"/>
        <v>100825.440959692</v>
      </c>
      <c r="J73" s="59">
        <f t="shared" si="5"/>
        <v>489530.859420537</v>
      </c>
      <c r="K73" s="65">
        <v>60000</v>
      </c>
      <c r="L73" s="56" t="s">
        <v>18</v>
      </c>
      <c r="M73" s="46"/>
      <c r="N73" s="46"/>
    </row>
    <row r="74" customFormat="1" spans="1:14">
      <c r="A74" s="56">
        <v>64</v>
      </c>
      <c r="B74" s="56"/>
      <c r="C74" s="63" t="s">
        <v>84</v>
      </c>
      <c r="D74" s="64">
        <v>420</v>
      </c>
      <c r="E74" s="57">
        <v>707141.608695653</v>
      </c>
      <c r="F74" s="58">
        <f>VLOOKUP(C74,'[1]2023.7-2024.6'!$C:$S,17,FALSE)</f>
        <v>154680</v>
      </c>
      <c r="G74" s="58">
        <v>21000</v>
      </c>
      <c r="H74" s="59">
        <v>22615.308315424</v>
      </c>
      <c r="I74" s="59">
        <f t="shared" si="4"/>
        <v>100825.440959692</v>
      </c>
      <c r="J74" s="59">
        <f t="shared" si="5"/>
        <v>408020.859420537</v>
      </c>
      <c r="K74" s="65">
        <v>60000</v>
      </c>
      <c r="L74" s="56" t="s">
        <v>18</v>
      </c>
      <c r="M74" s="46"/>
      <c r="N74" s="46"/>
    </row>
    <row r="75" customFormat="1" spans="1:14">
      <c r="A75" s="56">
        <v>65</v>
      </c>
      <c r="B75" s="56"/>
      <c r="C75" s="56" t="s">
        <v>85</v>
      </c>
      <c r="D75" s="56">
        <v>300</v>
      </c>
      <c r="E75" s="60">
        <v>546977.77</v>
      </c>
      <c r="F75" s="58">
        <f>VLOOKUP(C75,'[1]2023.7-2024.6'!$C:$S,17,FALSE)</f>
        <v>484610</v>
      </c>
      <c r="G75" s="58">
        <v>15000</v>
      </c>
      <c r="H75" s="59">
        <v>15652.1739130435</v>
      </c>
      <c r="I75" s="59">
        <f t="shared" si="4"/>
        <v>72018.1721140659</v>
      </c>
      <c r="J75" s="59">
        <f t="shared" si="5"/>
        <v>-40302.5760271094</v>
      </c>
      <c r="K75" s="65">
        <v>20000</v>
      </c>
      <c r="L75" s="56" t="s">
        <v>19</v>
      </c>
      <c r="M75" s="46"/>
      <c r="N75" s="46"/>
    </row>
    <row r="76" customFormat="1" spans="1:14">
      <c r="A76" s="56">
        <v>66</v>
      </c>
      <c r="B76" s="56"/>
      <c r="C76" s="56" t="s">
        <v>86</v>
      </c>
      <c r="D76" s="56">
        <v>300</v>
      </c>
      <c r="E76" s="60">
        <v>527568.18</v>
      </c>
      <c r="F76" s="58">
        <f>VLOOKUP(C76,'[1]2023.7-2024.6'!$C:$S,17,FALSE)</f>
        <v>46800</v>
      </c>
      <c r="G76" s="58">
        <v>15000</v>
      </c>
      <c r="H76" s="59">
        <v>15652.1739130435</v>
      </c>
      <c r="I76" s="59">
        <f t="shared" si="4"/>
        <v>72018.1721140659</v>
      </c>
      <c r="J76" s="59">
        <f t="shared" si="5"/>
        <v>378097.833972891</v>
      </c>
      <c r="K76" s="65">
        <v>60000</v>
      </c>
      <c r="L76" s="56" t="s">
        <v>19</v>
      </c>
      <c r="M76" s="46"/>
      <c r="N76" s="46"/>
    </row>
    <row r="77" customFormat="1" spans="1:14">
      <c r="A77" s="56">
        <v>67</v>
      </c>
      <c r="B77" s="56"/>
      <c r="C77" s="63" t="s">
        <v>87</v>
      </c>
      <c r="D77" s="64">
        <v>420</v>
      </c>
      <c r="E77" s="57">
        <v>707141.608695653</v>
      </c>
      <c r="F77" s="58">
        <f>VLOOKUP(C77,'[1]2023.7-2024.6'!$C:$S,17,FALSE)</f>
        <v>87950</v>
      </c>
      <c r="G77" s="58">
        <v>21000</v>
      </c>
      <c r="H77" s="59">
        <v>22615.308315424</v>
      </c>
      <c r="I77" s="59">
        <f t="shared" si="4"/>
        <v>100825.440959692</v>
      </c>
      <c r="J77" s="59">
        <f t="shared" si="5"/>
        <v>474750.859420537</v>
      </c>
      <c r="K77" s="65">
        <v>60000</v>
      </c>
      <c r="L77" s="56" t="s">
        <v>18</v>
      </c>
      <c r="M77" s="46"/>
      <c r="N77" s="46"/>
    </row>
    <row r="78" customFormat="1" spans="1:14">
      <c r="A78" s="56">
        <v>68</v>
      </c>
      <c r="B78" s="56"/>
      <c r="C78" s="64" t="s">
        <v>88</v>
      </c>
      <c r="D78" s="64">
        <v>336</v>
      </c>
      <c r="E78" s="57">
        <v>565713.286956522</v>
      </c>
      <c r="F78" s="58">
        <f>VLOOKUP(C78,'[1]2023.7-2024.6'!$C:$S,17,FALSE)</f>
        <v>109050</v>
      </c>
      <c r="G78" s="58">
        <v>16800</v>
      </c>
      <c r="H78" s="59">
        <v>18092.2466523392</v>
      </c>
      <c r="I78" s="59">
        <f t="shared" si="4"/>
        <v>80660.3527677538</v>
      </c>
      <c r="J78" s="59">
        <f t="shared" si="5"/>
        <v>341110.687536429</v>
      </c>
      <c r="K78" s="65">
        <v>60000</v>
      </c>
      <c r="L78" s="56" t="s">
        <v>18</v>
      </c>
      <c r="M78" s="46"/>
      <c r="N78" s="46"/>
    </row>
    <row r="79" customFormat="1" spans="1:14">
      <c r="A79" s="56" t="s">
        <v>31</v>
      </c>
      <c r="B79" s="56"/>
      <c r="C79" s="63">
        <v>10</v>
      </c>
      <c r="D79" s="64">
        <f>SUM(D69:D78)</f>
        <v>3636</v>
      </c>
      <c r="E79" s="59">
        <v>6182589.11043479</v>
      </c>
      <c r="F79" s="58">
        <v>2070840</v>
      </c>
      <c r="G79" s="58">
        <v>181800</v>
      </c>
      <c r="H79" s="59">
        <f>SUM(H69:H78)</f>
        <v>193777.483881633</v>
      </c>
      <c r="I79" s="59">
        <f t="shared" si="4"/>
        <v>872860.246022478</v>
      </c>
      <c r="J79" s="59">
        <f t="shared" si="5"/>
        <v>2863311.38053068</v>
      </c>
      <c r="K79" s="65">
        <v>490000</v>
      </c>
      <c r="L79" s="56"/>
      <c r="M79" s="46"/>
      <c r="N79" s="46"/>
    </row>
    <row r="80" customFormat="1" spans="1:14">
      <c r="A80" s="56">
        <v>69</v>
      </c>
      <c r="B80" s="56" t="s">
        <v>89</v>
      </c>
      <c r="C80" s="56" t="s">
        <v>90</v>
      </c>
      <c r="D80" s="56">
        <v>300</v>
      </c>
      <c r="E80" s="60">
        <v>479706.26</v>
      </c>
      <c r="F80" s="58">
        <f>VLOOKUP(C80,'[1]2023.7-2024.6'!$C:$S,17,FALSE)</f>
        <v>420830</v>
      </c>
      <c r="G80" s="58">
        <v>15000</v>
      </c>
      <c r="H80" s="59">
        <v>15652.1739130435</v>
      </c>
      <c r="I80" s="59">
        <f t="shared" si="4"/>
        <v>72018.1721140659</v>
      </c>
      <c r="J80" s="59">
        <f t="shared" si="5"/>
        <v>-43794.0860271094</v>
      </c>
      <c r="K80" s="65">
        <v>20000</v>
      </c>
      <c r="L80" s="56" t="s">
        <v>19</v>
      </c>
      <c r="M80" s="46"/>
      <c r="N80" s="46"/>
    </row>
    <row r="81" customFormat="1" spans="1:14">
      <c r="A81" s="56">
        <v>70</v>
      </c>
      <c r="B81" s="56"/>
      <c r="C81" s="56" t="s">
        <v>91</v>
      </c>
      <c r="D81" s="56">
        <v>300</v>
      </c>
      <c r="E81" s="60">
        <v>555141.4</v>
      </c>
      <c r="F81" s="58">
        <f>VLOOKUP(C81,'[1]2023.7-2024.6'!$C:$S,17,FALSE)</f>
        <v>480540</v>
      </c>
      <c r="G81" s="58">
        <v>15000</v>
      </c>
      <c r="H81" s="59">
        <v>15652.1739130435</v>
      </c>
      <c r="I81" s="59">
        <f t="shared" si="4"/>
        <v>72018.1721140659</v>
      </c>
      <c r="J81" s="59">
        <f t="shared" si="5"/>
        <v>-28068.9460271094</v>
      </c>
      <c r="K81" s="65">
        <v>20000</v>
      </c>
      <c r="L81" s="56" t="s">
        <v>19</v>
      </c>
      <c r="M81" s="46"/>
      <c r="N81" s="46"/>
    </row>
    <row r="82" customFormat="1" spans="1:14">
      <c r="A82" s="56">
        <v>71</v>
      </c>
      <c r="B82" s="56"/>
      <c r="C82" s="56" t="s">
        <v>92</v>
      </c>
      <c r="D82" s="56">
        <v>119</v>
      </c>
      <c r="E82" s="57">
        <v>200356.789130435</v>
      </c>
      <c r="F82" s="58">
        <f>VLOOKUP(C82,'[1]2023.7-2024.6'!$C:$S,17,FALSE)</f>
        <v>190430</v>
      </c>
      <c r="G82" s="58">
        <v>5950</v>
      </c>
      <c r="H82" s="59">
        <v>6407.67068937014</v>
      </c>
      <c r="I82" s="59">
        <f t="shared" si="4"/>
        <v>28567.2082719128</v>
      </c>
      <c r="J82" s="59">
        <f t="shared" si="5"/>
        <v>-30998.0898308479</v>
      </c>
      <c r="K82" s="65">
        <v>20000</v>
      </c>
      <c r="L82" s="56" t="s">
        <v>18</v>
      </c>
      <c r="M82" s="46"/>
      <c r="N82" s="46"/>
    </row>
    <row r="83" customFormat="1" spans="1:14">
      <c r="A83" s="56">
        <v>72</v>
      </c>
      <c r="B83" s="56"/>
      <c r="C83" s="56" t="s">
        <v>89</v>
      </c>
      <c r="D83" s="56">
        <v>420</v>
      </c>
      <c r="E83" s="57">
        <v>707141.608695653</v>
      </c>
      <c r="F83" s="58">
        <f>VLOOKUP(C83,'[1]2023.7-2024.6'!$C:$S,17,FALSE)</f>
        <v>788470</v>
      </c>
      <c r="G83" s="58">
        <v>21000</v>
      </c>
      <c r="H83" s="59">
        <v>22615.308315424</v>
      </c>
      <c r="I83" s="59">
        <f t="shared" si="4"/>
        <v>100825.440959692</v>
      </c>
      <c r="J83" s="59">
        <f t="shared" si="5"/>
        <v>-225769.140579463</v>
      </c>
      <c r="K83" s="65">
        <v>20000</v>
      </c>
      <c r="L83" s="56" t="s">
        <v>18</v>
      </c>
      <c r="M83" s="46"/>
      <c r="N83" s="46"/>
    </row>
    <row r="84" customFormat="1" spans="1:14">
      <c r="A84" s="56">
        <v>73</v>
      </c>
      <c r="B84" s="56"/>
      <c r="C84" s="56" t="s">
        <v>93</v>
      </c>
      <c r="D84" s="56">
        <v>420</v>
      </c>
      <c r="E84" s="57">
        <v>707141.608695653</v>
      </c>
      <c r="F84" s="58">
        <f>VLOOKUP(C84,'[1]2023.7-2024.6'!$C:$S,17,FALSE)</f>
        <v>195290</v>
      </c>
      <c r="G84" s="58">
        <v>21000</v>
      </c>
      <c r="H84" s="59">
        <v>22615.308315424</v>
      </c>
      <c r="I84" s="59">
        <f t="shared" si="4"/>
        <v>100825.440959692</v>
      </c>
      <c r="J84" s="59">
        <f t="shared" si="5"/>
        <v>367410.859420537</v>
      </c>
      <c r="K84" s="65">
        <v>60000</v>
      </c>
      <c r="L84" s="56" t="s">
        <v>18</v>
      </c>
      <c r="M84" s="46"/>
      <c r="N84" s="46"/>
    </row>
    <row r="85" customFormat="1" spans="1:14">
      <c r="A85" s="56">
        <v>74</v>
      </c>
      <c r="B85" s="56"/>
      <c r="C85" s="56" t="s">
        <v>94</v>
      </c>
      <c r="D85" s="56">
        <v>420</v>
      </c>
      <c r="E85" s="57">
        <v>707141.608695653</v>
      </c>
      <c r="F85" s="58">
        <f>VLOOKUP(C85,'[1]2023.7-2024.6'!$C:$S,17,FALSE)</f>
        <v>197880</v>
      </c>
      <c r="G85" s="58">
        <v>21000</v>
      </c>
      <c r="H85" s="59">
        <v>22615.308315424</v>
      </c>
      <c r="I85" s="59">
        <f t="shared" si="4"/>
        <v>100825.440959692</v>
      </c>
      <c r="J85" s="59">
        <f t="shared" si="5"/>
        <v>364820.859420537</v>
      </c>
      <c r="K85" s="65">
        <v>60000</v>
      </c>
      <c r="L85" s="56" t="s">
        <v>18</v>
      </c>
      <c r="M85" s="46"/>
      <c r="N85" s="46"/>
    </row>
    <row r="86" customFormat="1" spans="1:14">
      <c r="A86" s="56">
        <v>75</v>
      </c>
      <c r="B86" s="56"/>
      <c r="C86" s="56" t="s">
        <v>95</v>
      </c>
      <c r="D86" s="56">
        <v>300</v>
      </c>
      <c r="E86" s="60">
        <v>548842.37</v>
      </c>
      <c r="F86" s="58">
        <f>VLOOKUP(C86,'[1]2023.7-2024.6'!$C:$S,17,FALSE)</f>
        <v>462270</v>
      </c>
      <c r="G86" s="58">
        <v>15000</v>
      </c>
      <c r="H86" s="59">
        <v>15652.1739130435</v>
      </c>
      <c r="I86" s="59">
        <f t="shared" si="4"/>
        <v>72018.1721140659</v>
      </c>
      <c r="J86" s="59">
        <f t="shared" si="5"/>
        <v>-16097.9760271094</v>
      </c>
      <c r="K86" s="65">
        <v>20000</v>
      </c>
      <c r="L86" s="56" t="s">
        <v>19</v>
      </c>
      <c r="M86" s="46"/>
      <c r="N86" s="46"/>
    </row>
    <row r="87" customFormat="1" spans="1:14">
      <c r="A87" s="56">
        <v>76</v>
      </c>
      <c r="B87" s="56"/>
      <c r="C87" s="56" t="s">
        <v>96</v>
      </c>
      <c r="D87" s="56">
        <v>420</v>
      </c>
      <c r="E87" s="57">
        <v>707141.608695653</v>
      </c>
      <c r="F87" s="58">
        <f>VLOOKUP(C87,'[1]2023.7-2024.6'!$C:$S,17,FALSE)</f>
        <v>408130</v>
      </c>
      <c r="G87" s="58">
        <v>21000</v>
      </c>
      <c r="H87" s="59">
        <v>22615.308315424</v>
      </c>
      <c r="I87" s="59">
        <f t="shared" si="4"/>
        <v>100825.440959692</v>
      </c>
      <c r="J87" s="59">
        <f t="shared" si="5"/>
        <v>154570.859420537</v>
      </c>
      <c r="K87" s="65">
        <v>40000</v>
      </c>
      <c r="L87" s="56" t="s">
        <v>18</v>
      </c>
      <c r="M87" s="46"/>
      <c r="N87" s="46"/>
    </row>
    <row r="88" customFormat="1" spans="1:14">
      <c r="A88" s="56">
        <v>77</v>
      </c>
      <c r="B88" s="56"/>
      <c r="C88" s="56" t="s">
        <v>97</v>
      </c>
      <c r="D88" s="56">
        <v>420</v>
      </c>
      <c r="E88" s="57">
        <v>707141.608695653</v>
      </c>
      <c r="F88" s="58">
        <f>VLOOKUP(C88,'[1]2023.7-2024.6'!$C:$S,17,FALSE)</f>
        <v>432790</v>
      </c>
      <c r="G88" s="58">
        <v>21000</v>
      </c>
      <c r="H88" s="59">
        <v>22615.308315424</v>
      </c>
      <c r="I88" s="59">
        <f t="shared" si="4"/>
        <v>100825.440959692</v>
      </c>
      <c r="J88" s="59">
        <f t="shared" si="5"/>
        <v>129910.859420537</v>
      </c>
      <c r="K88" s="65">
        <v>40000</v>
      </c>
      <c r="L88" s="56" t="s">
        <v>18</v>
      </c>
      <c r="M88" s="46"/>
      <c r="N88" s="46"/>
    </row>
    <row r="89" customFormat="1" spans="1:14">
      <c r="A89" s="56" t="s">
        <v>31</v>
      </c>
      <c r="B89" s="56"/>
      <c r="C89" s="56">
        <v>9</v>
      </c>
      <c r="D89" s="56">
        <f>SUM(D80:D88)</f>
        <v>3119</v>
      </c>
      <c r="E89" s="59">
        <v>5319754.8626087</v>
      </c>
      <c r="F89" s="58">
        <v>3576630</v>
      </c>
      <c r="G89" s="58">
        <v>155950</v>
      </c>
      <c r="H89" s="59">
        <f>SUM(H80:H88)</f>
        <v>166440.734005621</v>
      </c>
      <c r="I89" s="59">
        <f t="shared" si="4"/>
        <v>748748.929412571</v>
      </c>
      <c r="J89" s="59">
        <f t="shared" si="5"/>
        <v>671985.199190508</v>
      </c>
      <c r="K89" s="65">
        <v>300000</v>
      </c>
      <c r="L89" s="56"/>
      <c r="M89" s="46"/>
      <c r="N89" s="46"/>
    </row>
    <row r="90" customFormat="1" spans="1:14">
      <c r="A90" s="56">
        <v>78</v>
      </c>
      <c r="B90" s="56" t="s">
        <v>98</v>
      </c>
      <c r="C90" s="56" t="s">
        <v>99</v>
      </c>
      <c r="D90" s="56">
        <v>300</v>
      </c>
      <c r="E90" s="60">
        <v>523159.92</v>
      </c>
      <c r="F90" s="58">
        <f>VLOOKUP(C90,'[1]2023.7-2024.6'!$C:$S,17,FALSE)</f>
        <v>438320</v>
      </c>
      <c r="G90" s="58">
        <v>15000</v>
      </c>
      <c r="H90" s="59">
        <v>15652.1739130435</v>
      </c>
      <c r="I90" s="59">
        <f t="shared" si="4"/>
        <v>72018.1721140659</v>
      </c>
      <c r="J90" s="59">
        <f t="shared" si="5"/>
        <v>-17830.4260271094</v>
      </c>
      <c r="K90" s="65">
        <v>20000</v>
      </c>
      <c r="L90" s="56" t="s">
        <v>19</v>
      </c>
      <c r="M90" s="46"/>
      <c r="N90" s="46"/>
    </row>
    <row r="91" customFormat="1" spans="1:14">
      <c r="A91" s="56">
        <v>79</v>
      </c>
      <c r="B91" s="56"/>
      <c r="C91" s="56" t="s">
        <v>100</v>
      </c>
      <c r="D91" s="56">
        <v>300</v>
      </c>
      <c r="E91" s="60">
        <v>484494.27</v>
      </c>
      <c r="F91" s="58">
        <f>VLOOKUP(C91,'[1]2023.7-2024.6'!$C:$S,17,FALSE)</f>
        <v>352900</v>
      </c>
      <c r="G91" s="58">
        <v>15000</v>
      </c>
      <c r="H91" s="59">
        <v>15652.1739130435</v>
      </c>
      <c r="I91" s="59">
        <f t="shared" si="4"/>
        <v>72018.1721140659</v>
      </c>
      <c r="J91" s="59">
        <f t="shared" si="5"/>
        <v>28923.9239728906</v>
      </c>
      <c r="K91" s="65">
        <v>30000</v>
      </c>
      <c r="L91" s="56" t="s">
        <v>19</v>
      </c>
      <c r="M91" s="46"/>
      <c r="N91" s="46"/>
    </row>
    <row r="92" customFormat="1" spans="1:14">
      <c r="A92" s="56">
        <v>80</v>
      </c>
      <c r="B92" s="56"/>
      <c r="C92" s="56" t="s">
        <v>101</v>
      </c>
      <c r="D92" s="56">
        <v>420</v>
      </c>
      <c r="E92" s="57">
        <v>707141.608695653</v>
      </c>
      <c r="F92" s="58">
        <f>VLOOKUP(C92,'[1]2023.7-2024.6'!$C:$S,17,FALSE)</f>
        <v>87700</v>
      </c>
      <c r="G92" s="58">
        <v>21000</v>
      </c>
      <c r="H92" s="59">
        <v>22615.308315424</v>
      </c>
      <c r="I92" s="59">
        <f t="shared" si="4"/>
        <v>100825.440959692</v>
      </c>
      <c r="J92" s="59">
        <f t="shared" si="5"/>
        <v>475000.859420537</v>
      </c>
      <c r="K92" s="65">
        <v>60000</v>
      </c>
      <c r="L92" s="56" t="s">
        <v>18</v>
      </c>
      <c r="M92" s="46"/>
      <c r="N92" s="46"/>
    </row>
    <row r="93" customFormat="1" spans="1:14">
      <c r="A93" s="56">
        <v>81</v>
      </c>
      <c r="B93" s="56"/>
      <c r="C93" s="56" t="s">
        <v>98</v>
      </c>
      <c r="D93" s="56">
        <v>420</v>
      </c>
      <c r="E93" s="57">
        <v>707141.608695653</v>
      </c>
      <c r="F93" s="58">
        <f>VLOOKUP(C93,'[1]2023.7-2024.6'!$C:$S,17,FALSE)</f>
        <v>101210</v>
      </c>
      <c r="G93" s="58">
        <v>21000</v>
      </c>
      <c r="H93" s="59">
        <v>22615.308315424</v>
      </c>
      <c r="I93" s="59">
        <f t="shared" si="4"/>
        <v>100825.440959692</v>
      </c>
      <c r="J93" s="59">
        <f t="shared" si="5"/>
        <v>461490.859420537</v>
      </c>
      <c r="K93" s="65">
        <v>60000</v>
      </c>
      <c r="L93" s="56" t="s">
        <v>18</v>
      </c>
      <c r="M93" s="46"/>
      <c r="N93" s="46"/>
    </row>
    <row r="94" customFormat="1" spans="1:14">
      <c r="A94" s="56">
        <v>82</v>
      </c>
      <c r="B94" s="56"/>
      <c r="C94" s="56" t="s">
        <v>102</v>
      </c>
      <c r="D94" s="56">
        <v>420</v>
      </c>
      <c r="E94" s="57">
        <v>707141.608695653</v>
      </c>
      <c r="F94" s="58">
        <f>VLOOKUP(C94,'[1]2023.7-2024.6'!$C:$S,17,FALSE)</f>
        <v>87270</v>
      </c>
      <c r="G94" s="58">
        <v>21000</v>
      </c>
      <c r="H94" s="59">
        <v>22615.308315424</v>
      </c>
      <c r="I94" s="59">
        <f t="shared" si="4"/>
        <v>100825.440959692</v>
      </c>
      <c r="J94" s="59">
        <f t="shared" si="5"/>
        <v>475430.859420537</v>
      </c>
      <c r="K94" s="65">
        <v>60000</v>
      </c>
      <c r="L94" s="56" t="s">
        <v>18</v>
      </c>
      <c r="M94" s="46"/>
      <c r="N94" s="46"/>
    </row>
    <row r="95" customFormat="1" spans="1:14">
      <c r="A95" s="56">
        <v>83</v>
      </c>
      <c r="B95" s="56" t="s">
        <v>98</v>
      </c>
      <c r="C95" s="56" t="s">
        <v>103</v>
      </c>
      <c r="D95" s="56">
        <v>420</v>
      </c>
      <c r="E95" s="57">
        <v>707141.608695653</v>
      </c>
      <c r="F95" s="58">
        <f>VLOOKUP(C95,'[1]2023.7-2024.6'!$C:$S,17,FALSE)</f>
        <v>200840</v>
      </c>
      <c r="G95" s="58">
        <v>21000</v>
      </c>
      <c r="H95" s="59">
        <v>22615.308315424</v>
      </c>
      <c r="I95" s="59">
        <f t="shared" si="4"/>
        <v>100825.440959692</v>
      </c>
      <c r="J95" s="59">
        <f t="shared" si="5"/>
        <v>361860.859420537</v>
      </c>
      <c r="K95" s="65">
        <v>60000</v>
      </c>
      <c r="L95" s="56" t="s">
        <v>18</v>
      </c>
      <c r="M95" s="46"/>
      <c r="N95" s="46"/>
    </row>
    <row r="96" customFormat="1" spans="1:14">
      <c r="A96" s="56">
        <v>84</v>
      </c>
      <c r="B96" s="56"/>
      <c r="C96" s="56" t="s">
        <v>104</v>
      </c>
      <c r="D96" s="56">
        <v>420</v>
      </c>
      <c r="E96" s="57">
        <v>707141.608695653</v>
      </c>
      <c r="F96" s="58">
        <f>VLOOKUP(C96,'[1]2023.7-2024.6'!$C:$S,17,FALSE)</f>
        <v>536460</v>
      </c>
      <c r="G96" s="58">
        <v>21000</v>
      </c>
      <c r="H96" s="59">
        <v>22615.308315424</v>
      </c>
      <c r="I96" s="59">
        <f t="shared" si="4"/>
        <v>100825.440959692</v>
      </c>
      <c r="J96" s="59">
        <f t="shared" si="5"/>
        <v>26240.859420537</v>
      </c>
      <c r="K96" s="65">
        <v>30000</v>
      </c>
      <c r="L96" s="56" t="s">
        <v>18</v>
      </c>
      <c r="M96" s="46"/>
      <c r="N96" s="46"/>
    </row>
    <row r="97" customFormat="1" spans="1:14">
      <c r="A97" s="56">
        <v>85</v>
      </c>
      <c r="B97" s="56"/>
      <c r="C97" s="56" t="s">
        <v>105</v>
      </c>
      <c r="D97" s="56">
        <v>420</v>
      </c>
      <c r="E97" s="57">
        <v>707141.608695653</v>
      </c>
      <c r="F97" s="58">
        <f>VLOOKUP(C97,'[1]2023.7-2024.6'!$C:$S,17,FALSE)</f>
        <v>525080</v>
      </c>
      <c r="G97" s="58">
        <v>21000</v>
      </c>
      <c r="H97" s="59">
        <v>22615.308315424</v>
      </c>
      <c r="I97" s="59">
        <f t="shared" si="4"/>
        <v>100825.440959692</v>
      </c>
      <c r="J97" s="59">
        <f t="shared" si="5"/>
        <v>37620.859420537</v>
      </c>
      <c r="K97" s="65">
        <v>30000</v>
      </c>
      <c r="L97" s="56" t="s">
        <v>18</v>
      </c>
      <c r="M97" s="46"/>
      <c r="N97" s="46"/>
    </row>
    <row r="98" customFormat="1" spans="1:14">
      <c r="A98" s="56" t="s">
        <v>31</v>
      </c>
      <c r="B98" s="56"/>
      <c r="C98" s="56">
        <v>8</v>
      </c>
      <c r="D98" s="56">
        <f>SUM(D90:D97)</f>
        <v>3120</v>
      </c>
      <c r="E98" s="59">
        <v>5250503.84217392</v>
      </c>
      <c r="F98" s="58">
        <v>2329780</v>
      </c>
      <c r="G98" s="58">
        <v>156000</v>
      </c>
      <c r="H98" s="59">
        <f>SUM(H90:H97)</f>
        <v>166996.197718631</v>
      </c>
      <c r="I98" s="59">
        <f t="shared" si="4"/>
        <v>748988.989986285</v>
      </c>
      <c r="J98" s="59">
        <f t="shared" si="5"/>
        <v>1848738.654469</v>
      </c>
      <c r="K98" s="65">
        <v>350000</v>
      </c>
      <c r="L98" s="56"/>
      <c r="M98" s="46"/>
      <c r="N98" s="46"/>
    </row>
    <row r="99" customFormat="1" spans="1:14">
      <c r="A99" s="56">
        <v>86</v>
      </c>
      <c r="B99" s="56" t="s">
        <v>106</v>
      </c>
      <c r="C99" s="56" t="s">
        <v>107</v>
      </c>
      <c r="D99" s="56">
        <v>378</v>
      </c>
      <c r="E99" s="57">
        <v>636427.447826087</v>
      </c>
      <c r="F99" s="58">
        <f>VLOOKUP(C99,'[1]2023.7-2024.6'!$C:$S,17,FALSE)</f>
        <v>169300</v>
      </c>
      <c r="G99" s="58">
        <v>18900</v>
      </c>
      <c r="H99" s="59">
        <v>20353.7774838816</v>
      </c>
      <c r="I99" s="59">
        <f t="shared" si="4"/>
        <v>90742.896863723</v>
      </c>
      <c r="J99" s="59">
        <f t="shared" si="5"/>
        <v>337130.773478482</v>
      </c>
      <c r="K99" s="65">
        <v>60000</v>
      </c>
      <c r="L99" s="56" t="s">
        <v>18</v>
      </c>
      <c r="M99" s="46"/>
      <c r="N99" s="46"/>
    </row>
    <row r="100" customFormat="1" spans="1:14">
      <c r="A100" s="56">
        <v>87</v>
      </c>
      <c r="B100" s="56"/>
      <c r="C100" s="56" t="s">
        <v>108</v>
      </c>
      <c r="D100" s="56">
        <v>413</v>
      </c>
      <c r="E100" s="57">
        <v>695355.915217392</v>
      </c>
      <c r="F100" s="58">
        <f>VLOOKUP(C100,'[1]2023.7-2024.6'!$C:$S,17,FALSE)</f>
        <v>279370</v>
      </c>
      <c r="G100" s="58">
        <v>20650</v>
      </c>
      <c r="H100" s="59">
        <v>22238.386510167</v>
      </c>
      <c r="I100" s="59">
        <f t="shared" si="4"/>
        <v>99145.0169436973</v>
      </c>
      <c r="J100" s="59">
        <f t="shared" si="5"/>
        <v>273952.511763528</v>
      </c>
      <c r="K100" s="65">
        <v>50000</v>
      </c>
      <c r="L100" s="56" t="s">
        <v>18</v>
      </c>
      <c r="M100" s="46"/>
      <c r="N100" s="46"/>
    </row>
    <row r="101" customFormat="1" spans="1:14">
      <c r="A101" s="56">
        <v>88</v>
      </c>
      <c r="B101" s="56"/>
      <c r="C101" s="56" t="s">
        <v>109</v>
      </c>
      <c r="D101" s="56">
        <v>420</v>
      </c>
      <c r="E101" s="57">
        <v>707141.608695653</v>
      </c>
      <c r="F101" s="58">
        <f>VLOOKUP(C101,'[1]2023.7-2024.6'!$C:$S,17,FALSE)</f>
        <v>291050</v>
      </c>
      <c r="G101" s="58">
        <v>21000</v>
      </c>
      <c r="H101" s="59">
        <v>22615.308315424</v>
      </c>
      <c r="I101" s="59">
        <f t="shared" si="4"/>
        <v>100825.440959692</v>
      </c>
      <c r="J101" s="59">
        <f t="shared" si="5"/>
        <v>271650.859420537</v>
      </c>
      <c r="K101" s="65">
        <v>50000</v>
      </c>
      <c r="L101" s="56" t="s">
        <v>18</v>
      </c>
      <c r="M101" s="46"/>
      <c r="N101" s="46"/>
    </row>
    <row r="102" customFormat="1" spans="1:14">
      <c r="A102" s="56">
        <v>89</v>
      </c>
      <c r="B102" s="56"/>
      <c r="C102" s="56" t="s">
        <v>110</v>
      </c>
      <c r="D102" s="56">
        <v>553</v>
      </c>
      <c r="E102" s="57">
        <v>931069.784782609</v>
      </c>
      <c r="F102" s="58">
        <f>VLOOKUP(C102,'[1]2023.7-2024.6'!$C:$S,17,FALSE)</f>
        <v>618180</v>
      </c>
      <c r="G102" s="58">
        <v>27650</v>
      </c>
      <c r="H102" s="59">
        <v>29776.8226153083</v>
      </c>
      <c r="I102" s="59">
        <f t="shared" ref="I102:I133" si="6">13477720.79/56143*D102</f>
        <v>132753.497263595</v>
      </c>
      <c r="J102" s="59">
        <f t="shared" si="5"/>
        <v>122709.464903706</v>
      </c>
      <c r="K102" s="65">
        <v>40000</v>
      </c>
      <c r="L102" s="56" t="s">
        <v>18</v>
      </c>
      <c r="M102" s="46"/>
      <c r="N102" s="46"/>
    </row>
    <row r="103" customFormat="1" spans="1:14">
      <c r="A103" s="56">
        <v>90</v>
      </c>
      <c r="B103" s="56"/>
      <c r="C103" s="56" t="s">
        <v>111</v>
      </c>
      <c r="D103" s="56">
        <v>300</v>
      </c>
      <c r="E103" s="60">
        <v>597096.35</v>
      </c>
      <c r="F103" s="58">
        <f>VLOOKUP(C103,'[1]2023.7-2024.6'!$C:$S,17,FALSE)</f>
        <v>338100</v>
      </c>
      <c r="G103" s="58">
        <v>15000</v>
      </c>
      <c r="H103" s="59">
        <v>15652.1739130435</v>
      </c>
      <c r="I103" s="59">
        <f t="shared" si="6"/>
        <v>72018.1721140659</v>
      </c>
      <c r="J103" s="59">
        <f t="shared" ref="J103:J147" si="7">E103-F103-G103-H103-I103</f>
        <v>156326.003972891</v>
      </c>
      <c r="K103" s="65">
        <v>40000</v>
      </c>
      <c r="L103" s="56" t="s">
        <v>19</v>
      </c>
      <c r="M103" s="46"/>
      <c r="N103" s="46"/>
    </row>
    <row r="104" customFormat="1" spans="1:14">
      <c r="A104" s="56">
        <v>91</v>
      </c>
      <c r="B104" s="56"/>
      <c r="C104" s="56" t="s">
        <v>112</v>
      </c>
      <c r="D104" s="56">
        <v>300</v>
      </c>
      <c r="E104" s="60">
        <v>566291.29</v>
      </c>
      <c r="F104" s="58">
        <f>VLOOKUP(C104,'[1]2023.7-2024.6'!$C:$S,17,FALSE)</f>
        <v>269990</v>
      </c>
      <c r="G104" s="58">
        <v>15000</v>
      </c>
      <c r="H104" s="59">
        <v>15652.1739130435</v>
      </c>
      <c r="I104" s="59">
        <f t="shared" si="6"/>
        <v>72018.1721140659</v>
      </c>
      <c r="J104" s="59">
        <f t="shared" si="7"/>
        <v>193630.943972891</v>
      </c>
      <c r="K104" s="65">
        <v>40000</v>
      </c>
      <c r="L104" s="56" t="s">
        <v>19</v>
      </c>
      <c r="M104" s="46"/>
      <c r="N104" s="46"/>
    </row>
    <row r="105" customFormat="1" spans="1:14">
      <c r="A105" s="56">
        <v>92</v>
      </c>
      <c r="B105" s="56"/>
      <c r="C105" s="56" t="s">
        <v>113</v>
      </c>
      <c r="D105" s="56">
        <v>196</v>
      </c>
      <c r="E105" s="57">
        <v>329999.417391304</v>
      </c>
      <c r="F105" s="58">
        <f>VLOOKUP(C105,'[1]2023.7-2024.6'!$C:$S,17,FALSE)</f>
        <v>122960</v>
      </c>
      <c r="G105" s="58">
        <v>9800</v>
      </c>
      <c r="H105" s="59">
        <v>10553.8105471979</v>
      </c>
      <c r="I105" s="59">
        <f t="shared" si="6"/>
        <v>47051.8724478564</v>
      </c>
      <c r="J105" s="59">
        <f t="shared" si="7"/>
        <v>139633.73439625</v>
      </c>
      <c r="K105" s="65">
        <v>40000</v>
      </c>
      <c r="L105" s="56" t="s">
        <v>18</v>
      </c>
      <c r="M105" s="46"/>
      <c r="N105" s="46"/>
    </row>
    <row r="106" customFormat="1" spans="1:14">
      <c r="A106" s="56">
        <v>93</v>
      </c>
      <c r="B106" s="56"/>
      <c r="C106" s="56" t="s">
        <v>114</v>
      </c>
      <c r="D106" s="56">
        <v>300</v>
      </c>
      <c r="E106" s="60">
        <v>550107.64</v>
      </c>
      <c r="F106" s="58">
        <f>VLOOKUP(C106,'[1]2023.7-2024.6'!$C:$S,17,FALSE)</f>
        <v>336280</v>
      </c>
      <c r="G106" s="58">
        <v>15000</v>
      </c>
      <c r="H106" s="59">
        <v>15652.1739130435</v>
      </c>
      <c r="I106" s="59">
        <f t="shared" si="6"/>
        <v>72018.1721140659</v>
      </c>
      <c r="J106" s="59">
        <f t="shared" si="7"/>
        <v>111157.293972891</v>
      </c>
      <c r="K106" s="65">
        <v>40000</v>
      </c>
      <c r="L106" s="56" t="s">
        <v>19</v>
      </c>
      <c r="M106" s="46"/>
      <c r="N106" s="46"/>
    </row>
    <row r="107" customFormat="1" spans="1:14">
      <c r="A107" s="56">
        <v>94</v>
      </c>
      <c r="B107" s="56"/>
      <c r="C107" s="56" t="s">
        <v>106</v>
      </c>
      <c r="D107" s="56">
        <v>300</v>
      </c>
      <c r="E107" s="60">
        <v>504142.67</v>
      </c>
      <c r="F107" s="58">
        <f>VLOOKUP(C107,'[1]2023.7-2024.6'!$C:$S,17,FALSE)</f>
        <v>726920</v>
      </c>
      <c r="G107" s="58">
        <v>15000</v>
      </c>
      <c r="H107" s="59">
        <v>15652.1739130435</v>
      </c>
      <c r="I107" s="59">
        <f t="shared" si="6"/>
        <v>72018.1721140659</v>
      </c>
      <c r="J107" s="59">
        <f t="shared" si="7"/>
        <v>-325447.676027109</v>
      </c>
      <c r="K107" s="65">
        <v>20000</v>
      </c>
      <c r="L107" s="56" t="s">
        <v>19</v>
      </c>
      <c r="M107" s="46"/>
      <c r="N107" s="46"/>
    </row>
    <row r="108" customFormat="1" spans="1:14">
      <c r="A108" s="56">
        <v>95</v>
      </c>
      <c r="B108" s="56"/>
      <c r="C108" s="56" t="s">
        <v>115</v>
      </c>
      <c r="D108" s="56">
        <v>300</v>
      </c>
      <c r="E108" s="60">
        <v>507297</v>
      </c>
      <c r="F108" s="58">
        <f>VLOOKUP(C108,'[1]2023.7-2024.6'!$C:$S,17,FALSE)</f>
        <v>332450</v>
      </c>
      <c r="G108" s="58">
        <v>15000</v>
      </c>
      <c r="H108" s="59">
        <v>15652.1739130435</v>
      </c>
      <c r="I108" s="59">
        <f t="shared" si="6"/>
        <v>72018.1721140659</v>
      </c>
      <c r="J108" s="59">
        <f t="shared" si="7"/>
        <v>72176.6539728906</v>
      </c>
      <c r="K108" s="65">
        <v>30000</v>
      </c>
      <c r="L108" s="56" t="s">
        <v>19</v>
      </c>
      <c r="M108" s="46"/>
      <c r="N108" s="46"/>
    </row>
    <row r="109" customFormat="1" spans="1:14">
      <c r="A109" s="56">
        <v>96</v>
      </c>
      <c r="B109" s="56"/>
      <c r="C109" s="56" t="s">
        <v>116</v>
      </c>
      <c r="D109" s="56">
        <v>420</v>
      </c>
      <c r="E109" s="57">
        <v>707141.608695653</v>
      </c>
      <c r="F109" s="58">
        <f>VLOOKUP(C109,'[1]2023.7-2024.6'!$C:$S,17,FALSE)</f>
        <v>247220</v>
      </c>
      <c r="G109" s="58">
        <v>21000</v>
      </c>
      <c r="H109" s="59">
        <v>22615.308315424</v>
      </c>
      <c r="I109" s="59">
        <f t="shared" si="6"/>
        <v>100825.440959692</v>
      </c>
      <c r="J109" s="59">
        <f t="shared" si="7"/>
        <v>315480.859420537</v>
      </c>
      <c r="K109" s="65">
        <v>60000</v>
      </c>
      <c r="L109" s="56" t="s">
        <v>18</v>
      </c>
      <c r="M109" s="46"/>
      <c r="N109" s="46"/>
    </row>
    <row r="110" customFormat="1" spans="1:14">
      <c r="A110" s="56">
        <v>97</v>
      </c>
      <c r="B110" s="56"/>
      <c r="C110" s="56" t="s">
        <v>117</v>
      </c>
      <c r="D110" s="56">
        <v>364</v>
      </c>
      <c r="E110" s="57">
        <v>612856.060869565</v>
      </c>
      <c r="F110" s="58">
        <f>VLOOKUP(C110,'[1]2023.7-2024.6'!$C:$S,17,FALSE)</f>
        <v>18980</v>
      </c>
      <c r="G110" s="58">
        <v>18200</v>
      </c>
      <c r="H110" s="59">
        <v>19599.9338733675</v>
      </c>
      <c r="I110" s="59">
        <f t="shared" si="6"/>
        <v>87382.0488317332</v>
      </c>
      <c r="J110" s="59">
        <f t="shared" si="7"/>
        <v>468694.078164464</v>
      </c>
      <c r="K110" s="65">
        <v>60000</v>
      </c>
      <c r="L110" s="56" t="s">
        <v>18</v>
      </c>
      <c r="M110" s="46"/>
      <c r="N110" s="46"/>
    </row>
    <row r="111" customFormat="1" spans="1:14">
      <c r="A111" s="56">
        <v>98</v>
      </c>
      <c r="B111" s="56"/>
      <c r="C111" s="56" t="s">
        <v>118</v>
      </c>
      <c r="D111" s="56">
        <v>420</v>
      </c>
      <c r="E111" s="57">
        <v>707141.608695653</v>
      </c>
      <c r="F111" s="58">
        <f>VLOOKUP(C111,'[1]2023.7-2024.6'!$C:$S,17,FALSE)</f>
        <v>900630</v>
      </c>
      <c r="G111" s="58">
        <v>21000</v>
      </c>
      <c r="H111" s="59">
        <v>22615.308315424</v>
      </c>
      <c r="I111" s="59">
        <f t="shared" si="6"/>
        <v>100825.440959692</v>
      </c>
      <c r="J111" s="59">
        <f t="shared" si="7"/>
        <v>-337929.140579463</v>
      </c>
      <c r="K111" s="65">
        <v>20000</v>
      </c>
      <c r="L111" s="56" t="s">
        <v>18</v>
      </c>
      <c r="M111" s="46"/>
      <c r="N111" s="46"/>
    </row>
    <row r="112" customFormat="1" spans="1:14">
      <c r="A112" s="56" t="s">
        <v>31</v>
      </c>
      <c r="B112" s="56"/>
      <c r="C112" s="56">
        <v>13</v>
      </c>
      <c r="D112" s="56">
        <f>SUM(D99:D111)</f>
        <v>4664</v>
      </c>
      <c r="E112" s="59">
        <v>8052068.40217392</v>
      </c>
      <c r="F112" s="58">
        <v>4651430</v>
      </c>
      <c r="G112" s="58">
        <v>233200</v>
      </c>
      <c r="H112" s="59">
        <f>SUM(H99:H111)</f>
        <v>248629.525541412</v>
      </c>
      <c r="I112" s="59">
        <f t="shared" si="6"/>
        <v>1119642.51580001</v>
      </c>
      <c r="J112" s="59">
        <f t="shared" si="7"/>
        <v>1799166.36083249</v>
      </c>
      <c r="K112" s="65">
        <v>550000</v>
      </c>
      <c r="L112" s="56"/>
      <c r="M112" s="46"/>
      <c r="N112" s="46"/>
    </row>
    <row r="113" customFormat="1" spans="1:14">
      <c r="A113" s="56">
        <v>99</v>
      </c>
      <c r="B113" s="56" t="s">
        <v>119</v>
      </c>
      <c r="C113" s="56" t="s">
        <v>119</v>
      </c>
      <c r="D113" s="56">
        <v>300</v>
      </c>
      <c r="E113" s="60">
        <v>571382.64</v>
      </c>
      <c r="F113" s="58">
        <f>VLOOKUP(C113,'[1]2023.7-2024.6'!$C:$S,17,FALSE)</f>
        <v>120080</v>
      </c>
      <c r="G113" s="58">
        <v>15000</v>
      </c>
      <c r="H113" s="59">
        <v>15652.1739130435</v>
      </c>
      <c r="I113" s="59">
        <f t="shared" si="6"/>
        <v>72018.1721140659</v>
      </c>
      <c r="J113" s="59">
        <f t="shared" si="7"/>
        <v>348632.293972891</v>
      </c>
      <c r="K113" s="65">
        <v>60000</v>
      </c>
      <c r="L113" s="56" t="s">
        <v>19</v>
      </c>
      <c r="M113" s="46"/>
      <c r="N113" s="46"/>
    </row>
    <row r="114" customFormat="1" spans="1:14">
      <c r="A114" s="56">
        <v>100</v>
      </c>
      <c r="B114" s="56"/>
      <c r="C114" s="56" t="s">
        <v>120</v>
      </c>
      <c r="D114" s="56">
        <v>300</v>
      </c>
      <c r="E114" s="60">
        <v>553725.72</v>
      </c>
      <c r="F114" s="58">
        <f>VLOOKUP(C114,'[1]2023.7-2024.6'!$C:$S,17,FALSE)</f>
        <v>192760</v>
      </c>
      <c r="G114" s="58">
        <v>15000</v>
      </c>
      <c r="H114" s="59">
        <v>15652.1739130435</v>
      </c>
      <c r="I114" s="59">
        <f t="shared" si="6"/>
        <v>72018.1721140659</v>
      </c>
      <c r="J114" s="59">
        <f t="shared" si="7"/>
        <v>258295.373972891</v>
      </c>
      <c r="K114" s="65">
        <v>50000</v>
      </c>
      <c r="L114" s="56" t="s">
        <v>19</v>
      </c>
      <c r="M114" s="46"/>
      <c r="N114" s="46"/>
    </row>
    <row r="115" customFormat="1" spans="1:14">
      <c r="A115" s="56" t="s">
        <v>31</v>
      </c>
      <c r="B115" s="56"/>
      <c r="C115" s="56">
        <v>2</v>
      </c>
      <c r="D115" s="56">
        <f>SUM(D113:D114)</f>
        <v>600</v>
      </c>
      <c r="E115" s="59">
        <v>1125108.36</v>
      </c>
      <c r="F115" s="58">
        <v>312840</v>
      </c>
      <c r="G115" s="58">
        <v>30000</v>
      </c>
      <c r="H115" s="59">
        <f>SUM(H113:H114)</f>
        <v>31304.347826087</v>
      </c>
      <c r="I115" s="59">
        <f t="shared" si="6"/>
        <v>144036.344228132</v>
      </c>
      <c r="J115" s="59">
        <f t="shared" si="7"/>
        <v>606927.667945781</v>
      </c>
      <c r="K115" s="65">
        <v>110000</v>
      </c>
      <c r="L115" s="56"/>
      <c r="M115" s="46"/>
      <c r="N115" s="46"/>
    </row>
    <row r="116" customFormat="1" spans="1:14">
      <c r="A116" s="56">
        <v>101</v>
      </c>
      <c r="B116" s="56" t="s">
        <v>121</v>
      </c>
      <c r="C116" s="56" t="s">
        <v>122</v>
      </c>
      <c r="D116" s="56">
        <v>300</v>
      </c>
      <c r="E116" s="60">
        <v>544455.11</v>
      </c>
      <c r="F116" s="58">
        <f>VLOOKUP(C116,'[1]2023.7-2024.6'!$C:$S,17,FALSE)</f>
        <v>176980</v>
      </c>
      <c r="G116" s="58">
        <v>15000</v>
      </c>
      <c r="H116" s="59">
        <v>15652.1739130435</v>
      </c>
      <c r="I116" s="59">
        <f t="shared" si="6"/>
        <v>72018.1721140659</v>
      </c>
      <c r="J116" s="59">
        <f t="shared" si="7"/>
        <v>264804.763972891</v>
      </c>
      <c r="K116" s="65">
        <v>50000</v>
      </c>
      <c r="L116" s="56" t="s">
        <v>19</v>
      </c>
      <c r="M116" s="46"/>
      <c r="N116" s="46"/>
    </row>
    <row r="117" customFormat="1" spans="1:14">
      <c r="A117" s="56">
        <v>102</v>
      </c>
      <c r="B117" s="56"/>
      <c r="C117" s="56" t="s">
        <v>123</v>
      </c>
      <c r="D117" s="56">
        <v>420</v>
      </c>
      <c r="E117" s="57">
        <v>707141.608695653</v>
      </c>
      <c r="F117" s="58">
        <f>VLOOKUP(C117,'[1]2023.7-2024.6'!$C:$S,17,FALSE)</f>
        <v>295080</v>
      </c>
      <c r="G117" s="58">
        <v>21000</v>
      </c>
      <c r="H117" s="59">
        <v>22615.308315424</v>
      </c>
      <c r="I117" s="59">
        <f t="shared" si="6"/>
        <v>100825.440959692</v>
      </c>
      <c r="J117" s="59">
        <f t="shared" si="7"/>
        <v>267620.859420537</v>
      </c>
      <c r="K117" s="65">
        <v>50000</v>
      </c>
      <c r="L117" s="56" t="s">
        <v>18</v>
      </c>
      <c r="M117" s="46"/>
      <c r="N117" s="46"/>
    </row>
    <row r="118" customFormat="1" spans="1:14">
      <c r="A118" s="56">
        <v>103</v>
      </c>
      <c r="B118" s="56"/>
      <c r="C118" s="56" t="s">
        <v>124</v>
      </c>
      <c r="D118" s="56">
        <v>420</v>
      </c>
      <c r="E118" s="57">
        <v>707141.608695653</v>
      </c>
      <c r="F118" s="58">
        <f>VLOOKUP(C118,'[1]2023.7-2024.6'!$C:$S,17,FALSE)</f>
        <v>199180</v>
      </c>
      <c r="G118" s="58">
        <v>21000</v>
      </c>
      <c r="H118" s="59">
        <v>22615.308315424</v>
      </c>
      <c r="I118" s="59">
        <f t="shared" si="6"/>
        <v>100825.440959692</v>
      </c>
      <c r="J118" s="59">
        <f t="shared" si="7"/>
        <v>363520.859420537</v>
      </c>
      <c r="K118" s="65">
        <v>60000</v>
      </c>
      <c r="L118" s="56" t="s">
        <v>18</v>
      </c>
      <c r="M118" s="46"/>
      <c r="N118" s="46"/>
    </row>
    <row r="119" customFormat="1" spans="1:14">
      <c r="A119" s="56">
        <v>104</v>
      </c>
      <c r="B119" s="56"/>
      <c r="C119" s="56" t="s">
        <v>125</v>
      </c>
      <c r="D119" s="56">
        <v>420</v>
      </c>
      <c r="E119" s="57">
        <v>707141.608695653</v>
      </c>
      <c r="F119" s="58">
        <f>VLOOKUP(C119,'[1]2023.7-2024.6'!$C:$S,17,FALSE)</f>
        <v>150600</v>
      </c>
      <c r="G119" s="58">
        <v>21000</v>
      </c>
      <c r="H119" s="59">
        <v>22615.308315424</v>
      </c>
      <c r="I119" s="59">
        <f t="shared" si="6"/>
        <v>100825.440959692</v>
      </c>
      <c r="J119" s="59">
        <f t="shared" si="7"/>
        <v>412100.859420537</v>
      </c>
      <c r="K119" s="65">
        <v>60000</v>
      </c>
      <c r="L119" s="56" t="s">
        <v>18</v>
      </c>
      <c r="M119" s="46"/>
      <c r="N119" s="46"/>
    </row>
    <row r="120" customFormat="1" spans="1:14">
      <c r="A120" s="56">
        <v>105</v>
      </c>
      <c r="B120" s="56"/>
      <c r="C120" s="56" t="s">
        <v>126</v>
      </c>
      <c r="D120" s="56">
        <v>420</v>
      </c>
      <c r="E120" s="57">
        <v>707141.608695653</v>
      </c>
      <c r="F120" s="58">
        <f>VLOOKUP(C120,'[1]2023.7-2024.6'!$C:$S,17,FALSE)</f>
        <v>301000</v>
      </c>
      <c r="G120" s="58">
        <v>21000</v>
      </c>
      <c r="H120" s="59">
        <v>22615.308315424</v>
      </c>
      <c r="I120" s="59">
        <f t="shared" si="6"/>
        <v>100825.440959692</v>
      </c>
      <c r="J120" s="59">
        <f t="shared" si="7"/>
        <v>261700.859420537</v>
      </c>
      <c r="K120" s="65">
        <v>50000</v>
      </c>
      <c r="L120" s="56" t="s">
        <v>18</v>
      </c>
      <c r="M120" s="46"/>
      <c r="N120" s="46"/>
    </row>
    <row r="121" customFormat="1" spans="1:14">
      <c r="A121" s="56">
        <v>106</v>
      </c>
      <c r="B121" s="56"/>
      <c r="C121" s="70" t="s">
        <v>127</v>
      </c>
      <c r="D121" s="56">
        <v>420</v>
      </c>
      <c r="E121" s="57">
        <v>707141.608695653</v>
      </c>
      <c r="F121" s="58">
        <f>VLOOKUP(C121,'[1]2023.7-2024.6'!$C:$S,17,FALSE)</f>
        <v>59640</v>
      </c>
      <c r="G121" s="58">
        <v>21000</v>
      </c>
      <c r="H121" s="59">
        <v>22615.308315424</v>
      </c>
      <c r="I121" s="59">
        <f t="shared" si="6"/>
        <v>100825.440959692</v>
      </c>
      <c r="J121" s="59">
        <f t="shared" si="7"/>
        <v>503060.859420537</v>
      </c>
      <c r="K121" s="65">
        <v>60000</v>
      </c>
      <c r="L121" s="56" t="s">
        <v>18</v>
      </c>
      <c r="M121" s="46"/>
      <c r="N121" s="46"/>
    </row>
    <row r="122" customFormat="1" spans="1:14">
      <c r="A122" s="56">
        <v>107</v>
      </c>
      <c r="B122" s="56"/>
      <c r="C122" s="56" t="s">
        <v>121</v>
      </c>
      <c r="D122" s="56">
        <v>420</v>
      </c>
      <c r="E122" s="57">
        <v>707141.608695653</v>
      </c>
      <c r="F122" s="58">
        <f>VLOOKUP(C122,'[1]2023.7-2024.6'!$C:$S,17,FALSE)</f>
        <v>185100</v>
      </c>
      <c r="G122" s="58">
        <v>21000</v>
      </c>
      <c r="H122" s="59">
        <v>22615.308315424</v>
      </c>
      <c r="I122" s="59">
        <f t="shared" si="6"/>
        <v>100825.440959692</v>
      </c>
      <c r="J122" s="59">
        <f t="shared" si="7"/>
        <v>377600.859420537</v>
      </c>
      <c r="K122" s="65">
        <v>60000</v>
      </c>
      <c r="L122" s="56" t="s">
        <v>18</v>
      </c>
      <c r="M122" s="46"/>
      <c r="N122" s="46"/>
    </row>
    <row r="123" customFormat="1" spans="1:14">
      <c r="A123" s="56">
        <v>108</v>
      </c>
      <c r="B123" s="56"/>
      <c r="C123" s="56" t="s">
        <v>128</v>
      </c>
      <c r="D123" s="56">
        <v>420</v>
      </c>
      <c r="E123" s="57">
        <v>707141.608695653</v>
      </c>
      <c r="F123" s="58">
        <f>VLOOKUP(C123,'[1]2023.7-2024.6'!$C:$S,17,FALSE)</f>
        <v>111860</v>
      </c>
      <c r="G123" s="58">
        <v>21000</v>
      </c>
      <c r="H123" s="59">
        <v>22615.308315424</v>
      </c>
      <c r="I123" s="59">
        <f t="shared" si="6"/>
        <v>100825.440959692</v>
      </c>
      <c r="J123" s="59">
        <f t="shared" si="7"/>
        <v>450840.859420537</v>
      </c>
      <c r="K123" s="65">
        <v>60000</v>
      </c>
      <c r="L123" s="56" t="s">
        <v>18</v>
      </c>
      <c r="M123" s="46"/>
      <c r="N123" s="46"/>
    </row>
    <row r="124" customFormat="1" spans="1:14">
      <c r="A124" s="56">
        <v>109</v>
      </c>
      <c r="B124" s="56"/>
      <c r="C124" s="56" t="s">
        <v>129</v>
      </c>
      <c r="D124" s="56">
        <v>343</v>
      </c>
      <c r="E124" s="57">
        <v>577498.980434783</v>
      </c>
      <c r="F124" s="58">
        <f>VLOOKUP(C124,'[1]2023.7-2024.6'!$C:$S,17,FALSE)</f>
        <v>178700</v>
      </c>
      <c r="G124" s="58">
        <v>17150</v>
      </c>
      <c r="H124" s="59">
        <v>18469.1684575963</v>
      </c>
      <c r="I124" s="59">
        <f t="shared" si="6"/>
        <v>82340.7767837486</v>
      </c>
      <c r="J124" s="59">
        <f t="shared" si="7"/>
        <v>280839.035193438</v>
      </c>
      <c r="K124" s="65">
        <v>50000</v>
      </c>
      <c r="L124" s="56" t="s">
        <v>18</v>
      </c>
      <c r="M124" s="46"/>
      <c r="N124" s="46"/>
    </row>
    <row r="125" customFormat="1" spans="1:14">
      <c r="A125" s="56" t="s">
        <v>31</v>
      </c>
      <c r="B125" s="56"/>
      <c r="C125" s="56">
        <v>9</v>
      </c>
      <c r="D125" s="56">
        <f>SUM(D116:D124)</f>
        <v>3583</v>
      </c>
      <c r="E125" s="59">
        <v>6071945.35130436</v>
      </c>
      <c r="F125" s="58">
        <v>1658140</v>
      </c>
      <c r="G125" s="58">
        <v>179150</v>
      </c>
      <c r="H125" s="59">
        <f>SUM(H116:H124)</f>
        <v>192428.500578608</v>
      </c>
      <c r="I125" s="59">
        <f t="shared" si="6"/>
        <v>860137.03561566</v>
      </c>
      <c r="J125" s="59">
        <f t="shared" si="7"/>
        <v>3182089.81511009</v>
      </c>
      <c r="K125" s="65">
        <v>500000</v>
      </c>
      <c r="L125" s="56"/>
      <c r="M125" s="46"/>
      <c r="N125" s="46"/>
    </row>
    <row r="126" s="2" customFormat="1" spans="1:14">
      <c r="A126" s="56">
        <v>110</v>
      </c>
      <c r="B126" s="56" t="s">
        <v>130</v>
      </c>
      <c r="C126" s="63" t="s">
        <v>131</v>
      </c>
      <c r="D126" s="64">
        <v>525</v>
      </c>
      <c r="E126" s="57">
        <v>838467.907453417</v>
      </c>
      <c r="F126" s="58">
        <f>VLOOKUP(C126,'[1]2023.7-2024.6'!$C:$S,17,FALSE)</f>
        <v>200650</v>
      </c>
      <c r="G126" s="58">
        <v>26250</v>
      </c>
      <c r="H126" s="59">
        <v>28269.13539428</v>
      </c>
      <c r="I126" s="59">
        <f t="shared" si="6"/>
        <v>126031.801199615</v>
      </c>
      <c r="J126" s="59">
        <f t="shared" si="7"/>
        <v>457266.970859522</v>
      </c>
      <c r="K126" s="65">
        <v>60000</v>
      </c>
      <c r="L126" s="56" t="s">
        <v>18</v>
      </c>
      <c r="M126" s="46"/>
      <c r="N126" s="46"/>
    </row>
    <row r="127" customFormat="1" spans="1:14">
      <c r="A127" s="56">
        <v>111</v>
      </c>
      <c r="B127" s="56"/>
      <c r="C127" s="56" t="s">
        <v>132</v>
      </c>
      <c r="D127" s="56">
        <v>300</v>
      </c>
      <c r="E127" s="60">
        <v>482300.11</v>
      </c>
      <c r="F127" s="58">
        <f>VLOOKUP(C127,'[1]2023.7-2024.6'!$C:$S,17,FALSE)</f>
        <v>205390</v>
      </c>
      <c r="G127" s="58">
        <v>15000</v>
      </c>
      <c r="H127" s="59">
        <v>15652.1739130435</v>
      </c>
      <c r="I127" s="59">
        <f t="shared" si="6"/>
        <v>72018.1721140659</v>
      </c>
      <c r="J127" s="59">
        <f t="shared" si="7"/>
        <v>174239.763972891</v>
      </c>
      <c r="K127" s="65">
        <v>40000</v>
      </c>
      <c r="L127" s="56" t="s">
        <v>19</v>
      </c>
      <c r="M127" s="46"/>
      <c r="N127" s="46"/>
    </row>
    <row r="128" customFormat="1" spans="1:14">
      <c r="A128" s="56">
        <v>112</v>
      </c>
      <c r="B128" s="56"/>
      <c r="C128" s="63" t="s">
        <v>133</v>
      </c>
      <c r="D128" s="64">
        <v>420</v>
      </c>
      <c r="E128" s="57">
        <v>707141.608695653</v>
      </c>
      <c r="F128" s="58">
        <f>VLOOKUP(C128,'[1]2023.7-2024.6'!$C:$S,17,FALSE)</f>
        <v>114870</v>
      </c>
      <c r="G128" s="58">
        <v>21000</v>
      </c>
      <c r="H128" s="59">
        <v>22615.308315424</v>
      </c>
      <c r="I128" s="59">
        <f t="shared" si="6"/>
        <v>100825.440959692</v>
      </c>
      <c r="J128" s="59">
        <f t="shared" si="7"/>
        <v>447830.859420537</v>
      </c>
      <c r="K128" s="65">
        <v>60000</v>
      </c>
      <c r="L128" s="56" t="s">
        <v>18</v>
      </c>
      <c r="M128" s="46"/>
      <c r="N128" s="46"/>
    </row>
    <row r="129" customFormat="1" spans="1:14">
      <c r="A129" s="56">
        <v>113</v>
      </c>
      <c r="B129" s="56"/>
      <c r="C129" s="63" t="s">
        <v>134</v>
      </c>
      <c r="D129" s="64">
        <v>420</v>
      </c>
      <c r="E129" s="57">
        <v>707141.608695653</v>
      </c>
      <c r="F129" s="58">
        <f>VLOOKUP(C129,'[1]2023.7-2024.6'!$C:$S,17,FALSE)</f>
        <v>334020</v>
      </c>
      <c r="G129" s="58">
        <v>21000</v>
      </c>
      <c r="H129" s="59">
        <v>22615.308315424</v>
      </c>
      <c r="I129" s="59">
        <f t="shared" si="6"/>
        <v>100825.440959692</v>
      </c>
      <c r="J129" s="59">
        <f t="shared" si="7"/>
        <v>228680.859420537</v>
      </c>
      <c r="K129" s="65">
        <v>50000</v>
      </c>
      <c r="L129" s="56" t="s">
        <v>18</v>
      </c>
      <c r="M129" s="46"/>
      <c r="N129" s="46"/>
    </row>
    <row r="130" s="2" customFormat="1" spans="1:14">
      <c r="A130" s="56">
        <v>114</v>
      </c>
      <c r="B130" s="56"/>
      <c r="C130" s="63" t="s">
        <v>135</v>
      </c>
      <c r="D130" s="64">
        <v>434</v>
      </c>
      <c r="E130" s="57">
        <v>686937.56273292</v>
      </c>
      <c r="F130" s="58">
        <f>VLOOKUP(C130,'[1]2023.7-2024.6'!$C:$S,17,FALSE)</f>
        <v>228090</v>
      </c>
      <c r="G130" s="58">
        <v>21700</v>
      </c>
      <c r="H130" s="59">
        <v>23369.1519259382</v>
      </c>
      <c r="I130" s="59">
        <f t="shared" si="6"/>
        <v>104186.288991682</v>
      </c>
      <c r="J130" s="59">
        <f t="shared" si="7"/>
        <v>309592.1218153</v>
      </c>
      <c r="K130" s="65">
        <v>60000</v>
      </c>
      <c r="L130" s="56" t="s">
        <v>18</v>
      </c>
      <c r="M130" s="46"/>
      <c r="N130" s="46"/>
    </row>
    <row r="131" customFormat="1" spans="1:14">
      <c r="A131" s="56">
        <v>115</v>
      </c>
      <c r="B131" s="56"/>
      <c r="C131" s="63" t="s">
        <v>136</v>
      </c>
      <c r="D131" s="64">
        <v>420</v>
      </c>
      <c r="E131" s="57">
        <v>707141.608695653</v>
      </c>
      <c r="F131" s="58">
        <f>VLOOKUP(C131,'[1]2023.7-2024.6'!$C:$S,17,FALSE)</f>
        <v>300310</v>
      </c>
      <c r="G131" s="58">
        <v>21000</v>
      </c>
      <c r="H131" s="59">
        <v>22615.308315424</v>
      </c>
      <c r="I131" s="59">
        <f t="shared" si="6"/>
        <v>100825.440959692</v>
      </c>
      <c r="J131" s="59">
        <f t="shared" si="7"/>
        <v>262390.859420537</v>
      </c>
      <c r="K131" s="65">
        <v>50000</v>
      </c>
      <c r="L131" s="56" t="s">
        <v>18</v>
      </c>
      <c r="M131" s="46"/>
      <c r="N131" s="46"/>
    </row>
    <row r="132" customFormat="1" spans="1:14">
      <c r="A132" s="56">
        <v>116</v>
      </c>
      <c r="B132" s="56"/>
      <c r="C132" s="63" t="s">
        <v>137</v>
      </c>
      <c r="D132" s="64">
        <v>420</v>
      </c>
      <c r="E132" s="57">
        <v>707141.608695653</v>
      </c>
      <c r="F132" s="58">
        <f>VLOOKUP(C132,'[1]2023.7-2024.6'!$C:$S,17,FALSE)</f>
        <v>233740</v>
      </c>
      <c r="G132" s="58">
        <v>21000</v>
      </c>
      <c r="H132" s="59">
        <v>22615.308315424</v>
      </c>
      <c r="I132" s="59">
        <f t="shared" si="6"/>
        <v>100825.440959692</v>
      </c>
      <c r="J132" s="59">
        <f t="shared" si="7"/>
        <v>328960.859420537</v>
      </c>
      <c r="K132" s="65">
        <v>60000</v>
      </c>
      <c r="L132" s="56" t="s">
        <v>18</v>
      </c>
      <c r="M132" s="46"/>
      <c r="N132" s="46"/>
    </row>
    <row r="133" customFormat="1" spans="1:14">
      <c r="A133" s="56">
        <v>117</v>
      </c>
      <c r="B133" s="56"/>
      <c r="C133" s="63" t="s">
        <v>138</v>
      </c>
      <c r="D133" s="64">
        <v>427</v>
      </c>
      <c r="E133" s="57">
        <v>718927.302173913</v>
      </c>
      <c r="F133" s="58">
        <f>VLOOKUP(C133,'[1]2023.7-2024.6'!$C:$S,17,FALSE)</f>
        <v>301930</v>
      </c>
      <c r="G133" s="58">
        <v>21350</v>
      </c>
      <c r="H133" s="59">
        <v>22992.2301206811</v>
      </c>
      <c r="I133" s="59">
        <f t="shared" si="6"/>
        <v>102505.864975687</v>
      </c>
      <c r="J133" s="59">
        <f t="shared" si="7"/>
        <v>270149.207077545</v>
      </c>
      <c r="K133" s="65">
        <v>50000</v>
      </c>
      <c r="L133" s="56" t="s">
        <v>18</v>
      </c>
      <c r="M133" s="46"/>
      <c r="N133" s="46"/>
    </row>
    <row r="134" customFormat="1" spans="1:14">
      <c r="A134" s="56">
        <v>118</v>
      </c>
      <c r="B134" s="56"/>
      <c r="C134" s="56" t="s">
        <v>139</v>
      </c>
      <c r="D134" s="56">
        <v>300</v>
      </c>
      <c r="E134" s="60">
        <v>534754</v>
      </c>
      <c r="F134" s="58">
        <f>VLOOKUP(C134,'[1]2023.7-2024.6'!$C:$S,17,FALSE)</f>
        <v>98990</v>
      </c>
      <c r="G134" s="58">
        <v>15000</v>
      </c>
      <c r="H134" s="59">
        <v>15652.1739130435</v>
      </c>
      <c r="I134" s="59">
        <f t="shared" ref="I134:I174" si="8">13477720.79/56143*D134</f>
        <v>72018.1721140659</v>
      </c>
      <c r="J134" s="59">
        <f t="shared" si="7"/>
        <v>333093.653972891</v>
      </c>
      <c r="K134" s="65">
        <v>60000</v>
      </c>
      <c r="L134" s="56" t="s">
        <v>19</v>
      </c>
      <c r="M134" s="46"/>
      <c r="N134" s="46"/>
    </row>
    <row r="135" s="2" customFormat="1" spans="1:14">
      <c r="A135" s="56">
        <v>119</v>
      </c>
      <c r="B135" s="56"/>
      <c r="C135" s="63" t="s">
        <v>140</v>
      </c>
      <c r="D135" s="64">
        <v>434</v>
      </c>
      <c r="E135" s="57">
        <v>685253.892236025</v>
      </c>
      <c r="F135" s="58">
        <f>VLOOKUP(C135,'[1]2023.7-2024.6'!$C:$S,17,FALSE)</f>
        <v>113650</v>
      </c>
      <c r="G135" s="58">
        <v>21700</v>
      </c>
      <c r="H135" s="59">
        <v>23369.1519259382</v>
      </c>
      <c r="I135" s="59">
        <f t="shared" si="8"/>
        <v>104186.288991682</v>
      </c>
      <c r="J135" s="59">
        <f t="shared" si="7"/>
        <v>422348.451318405</v>
      </c>
      <c r="K135" s="65">
        <v>60000</v>
      </c>
      <c r="L135" s="56" t="s">
        <v>18</v>
      </c>
      <c r="M135" s="46"/>
      <c r="N135" s="46"/>
    </row>
    <row r="136" s="2" customFormat="1" spans="1:14">
      <c r="A136" s="56">
        <v>120</v>
      </c>
      <c r="B136" s="56"/>
      <c r="C136" s="63" t="s">
        <v>141</v>
      </c>
      <c r="D136" s="64">
        <v>441</v>
      </c>
      <c r="E136" s="57">
        <v>697039.585714286</v>
      </c>
      <c r="F136" s="58">
        <f>VLOOKUP(C136,'[1]2023.7-2024.6'!$C:$S,17,FALSE)</f>
        <v>185150</v>
      </c>
      <c r="G136" s="58">
        <v>22050</v>
      </c>
      <c r="H136" s="59">
        <v>23746.0737311952</v>
      </c>
      <c r="I136" s="59">
        <f t="shared" si="8"/>
        <v>105866.713007677</v>
      </c>
      <c r="J136" s="59">
        <f t="shared" si="7"/>
        <v>360226.798975414</v>
      </c>
      <c r="K136" s="65">
        <v>60000</v>
      </c>
      <c r="L136" s="56" t="s">
        <v>18</v>
      </c>
      <c r="M136" s="46"/>
      <c r="N136" s="46"/>
    </row>
    <row r="137" customFormat="1" spans="1:14">
      <c r="A137" s="56">
        <v>121</v>
      </c>
      <c r="B137" s="56"/>
      <c r="C137" s="63" t="s">
        <v>142</v>
      </c>
      <c r="D137" s="64">
        <v>420</v>
      </c>
      <c r="E137" s="57">
        <v>707141.608695653</v>
      </c>
      <c r="F137" s="58">
        <f>VLOOKUP(C137,'[1]2023.7-2024.6'!$C:$S,17,FALSE)</f>
        <v>229890</v>
      </c>
      <c r="G137" s="58">
        <v>21000</v>
      </c>
      <c r="H137" s="59">
        <v>22615.308315424</v>
      </c>
      <c r="I137" s="59">
        <f t="shared" si="8"/>
        <v>100825.440959692</v>
      </c>
      <c r="J137" s="59">
        <f t="shared" si="7"/>
        <v>332810.859420537</v>
      </c>
      <c r="K137" s="65">
        <v>60000</v>
      </c>
      <c r="L137" s="56" t="s">
        <v>18</v>
      </c>
      <c r="M137" s="46"/>
      <c r="N137" s="46"/>
    </row>
    <row r="138" s="2" customFormat="1" spans="1:14">
      <c r="A138" s="56">
        <v>122</v>
      </c>
      <c r="B138" s="56"/>
      <c r="C138" s="63" t="s">
        <v>143</v>
      </c>
      <c r="D138" s="64">
        <v>315</v>
      </c>
      <c r="E138" s="57">
        <v>484897.10310559</v>
      </c>
      <c r="F138" s="58">
        <f>VLOOKUP(C138,'[1]2023.7-2024.6'!$C:$S,17,FALSE)</f>
        <v>48820</v>
      </c>
      <c r="G138" s="58">
        <v>15750</v>
      </c>
      <c r="H138" s="59">
        <v>16961.481236568</v>
      </c>
      <c r="I138" s="59">
        <f t="shared" si="8"/>
        <v>75619.0807197692</v>
      </c>
      <c r="J138" s="59">
        <f t="shared" si="7"/>
        <v>327746.541149253</v>
      </c>
      <c r="K138" s="65">
        <v>60000</v>
      </c>
      <c r="L138" s="56" t="s">
        <v>18</v>
      </c>
      <c r="M138" s="46"/>
      <c r="N138" s="46"/>
    </row>
    <row r="139" customFormat="1" spans="1:14">
      <c r="A139" s="56">
        <v>123</v>
      </c>
      <c r="B139" s="56"/>
      <c r="C139" s="56" t="s">
        <v>144</v>
      </c>
      <c r="D139" s="56">
        <v>300</v>
      </c>
      <c r="E139" s="60">
        <v>556200.56</v>
      </c>
      <c r="F139" s="58">
        <f>VLOOKUP(C139,'[1]2023.7-2024.6'!$C:$S,17,FALSE)</f>
        <v>520250</v>
      </c>
      <c r="G139" s="58">
        <v>15000</v>
      </c>
      <c r="H139" s="59">
        <v>15652.1739130435</v>
      </c>
      <c r="I139" s="59">
        <f t="shared" si="8"/>
        <v>72018.1721140659</v>
      </c>
      <c r="J139" s="59">
        <f t="shared" si="7"/>
        <v>-66719.7860271094</v>
      </c>
      <c r="K139" s="65">
        <v>20000</v>
      </c>
      <c r="L139" s="56" t="s">
        <v>19</v>
      </c>
      <c r="M139" s="46"/>
      <c r="N139" s="46"/>
    </row>
    <row r="140" customFormat="1" spans="1:14">
      <c r="A140" s="56" t="s">
        <v>31</v>
      </c>
      <c r="B140" s="56"/>
      <c r="C140" s="56">
        <v>14</v>
      </c>
      <c r="D140" s="56">
        <f>SUM(D126:D139)</f>
        <v>5576</v>
      </c>
      <c r="E140" s="59">
        <v>9220486.06689442</v>
      </c>
      <c r="F140" s="58">
        <v>3115750</v>
      </c>
      <c r="G140" s="58">
        <v>278800</v>
      </c>
      <c r="H140" s="59">
        <f>SUM(H126:H139)</f>
        <v>298740.287650851</v>
      </c>
      <c r="I140" s="59">
        <f t="shared" si="8"/>
        <v>1338577.75902677</v>
      </c>
      <c r="J140" s="59">
        <f t="shared" si="7"/>
        <v>4188618.0202168</v>
      </c>
      <c r="K140" s="65">
        <v>750000</v>
      </c>
      <c r="L140" s="56"/>
      <c r="M140" s="46"/>
      <c r="N140" s="46"/>
    </row>
    <row r="141" customFormat="1" spans="1:14">
      <c r="A141" s="56">
        <v>124</v>
      </c>
      <c r="B141" s="56" t="s">
        <v>145</v>
      </c>
      <c r="C141" s="56" t="s">
        <v>146</v>
      </c>
      <c r="D141" s="56">
        <v>420</v>
      </c>
      <c r="E141" s="57">
        <v>707141.608695653</v>
      </c>
      <c r="F141" s="58">
        <f>VLOOKUP(C141,'[1]2023.7-2024.6'!$C:$S,17,FALSE)</f>
        <v>567550</v>
      </c>
      <c r="G141" s="58">
        <v>21000</v>
      </c>
      <c r="H141" s="59">
        <v>22615.308315424</v>
      </c>
      <c r="I141" s="59">
        <f t="shared" si="8"/>
        <v>100825.440959692</v>
      </c>
      <c r="J141" s="59">
        <f t="shared" si="7"/>
        <v>-4849.14057946297</v>
      </c>
      <c r="K141" s="65">
        <v>20000</v>
      </c>
      <c r="L141" s="56" t="s">
        <v>18</v>
      </c>
      <c r="M141" s="46"/>
      <c r="N141" s="46"/>
    </row>
    <row r="142" customFormat="1" spans="1:14">
      <c r="A142" s="56">
        <v>125</v>
      </c>
      <c r="B142" s="56"/>
      <c r="C142" s="56" t="s">
        <v>147</v>
      </c>
      <c r="D142" s="56">
        <v>300</v>
      </c>
      <c r="E142" s="60">
        <v>420434.79</v>
      </c>
      <c r="F142" s="58">
        <f>VLOOKUP(C142,'[1]2023.7-2024.6'!$C:$S,17,FALSE)</f>
        <v>96940</v>
      </c>
      <c r="G142" s="58">
        <v>15000</v>
      </c>
      <c r="H142" s="59">
        <v>15652.1739130435</v>
      </c>
      <c r="I142" s="59">
        <f t="shared" si="8"/>
        <v>72018.1721140659</v>
      </c>
      <c r="J142" s="59">
        <f t="shared" si="7"/>
        <v>220824.443972891</v>
      </c>
      <c r="K142" s="65">
        <v>50000</v>
      </c>
      <c r="L142" s="56" t="s">
        <v>19</v>
      </c>
      <c r="M142" s="46"/>
      <c r="N142" s="46"/>
    </row>
    <row r="143" customFormat="1" spans="1:14">
      <c r="A143" s="56">
        <v>126</v>
      </c>
      <c r="B143" s="56"/>
      <c r="C143" s="56" t="s">
        <v>148</v>
      </c>
      <c r="D143" s="56">
        <v>420</v>
      </c>
      <c r="E143" s="57">
        <v>707141.608695653</v>
      </c>
      <c r="F143" s="58">
        <f>VLOOKUP(C143,'[1]2023.7-2024.6'!$C:$S,17,FALSE)</f>
        <v>533570</v>
      </c>
      <c r="G143" s="58">
        <v>21000</v>
      </c>
      <c r="H143" s="59">
        <v>22615.308315424</v>
      </c>
      <c r="I143" s="59">
        <f t="shared" si="8"/>
        <v>100825.440959692</v>
      </c>
      <c r="J143" s="59">
        <f t="shared" si="7"/>
        <v>29130.859420537</v>
      </c>
      <c r="K143" s="65">
        <v>30000</v>
      </c>
      <c r="L143" s="56" t="s">
        <v>18</v>
      </c>
      <c r="M143" s="46"/>
      <c r="N143" s="46"/>
    </row>
    <row r="144" customFormat="1" spans="1:14">
      <c r="A144" s="56" t="s">
        <v>31</v>
      </c>
      <c r="B144" s="56"/>
      <c r="C144" s="56">
        <v>3</v>
      </c>
      <c r="D144" s="56">
        <f>SUM(D141:D143)</f>
        <v>1140</v>
      </c>
      <c r="E144" s="59">
        <v>1834718.00739131</v>
      </c>
      <c r="F144" s="58">
        <v>1198060</v>
      </c>
      <c r="G144" s="58">
        <v>57000</v>
      </c>
      <c r="H144" s="59">
        <f>SUM(H141:H143)</f>
        <v>60882.7905438915</v>
      </c>
      <c r="I144" s="59">
        <f t="shared" si="8"/>
        <v>273669.05403345</v>
      </c>
      <c r="J144" s="59">
        <f t="shared" si="7"/>
        <v>245106.162813969</v>
      </c>
      <c r="K144" s="65">
        <v>100000</v>
      </c>
      <c r="L144" s="56"/>
      <c r="M144" s="46"/>
      <c r="N144" s="46"/>
    </row>
    <row r="145" customFormat="1" spans="1:14">
      <c r="A145" s="67">
        <v>127</v>
      </c>
      <c r="B145" s="56" t="s">
        <v>149</v>
      </c>
      <c r="C145" s="68" t="s">
        <v>150</v>
      </c>
      <c r="D145" s="56">
        <v>217</v>
      </c>
      <c r="E145" s="57">
        <v>365356.497826087</v>
      </c>
      <c r="F145" s="58">
        <f>VLOOKUP(C145,'[1]2023.7-2024.6'!$C:$S,17,FALSE)</f>
        <v>122830</v>
      </c>
      <c r="G145" s="58">
        <v>10850</v>
      </c>
      <c r="H145" s="59">
        <v>11684.5759629691</v>
      </c>
      <c r="I145" s="59">
        <f t="shared" si="8"/>
        <v>52093.144495841</v>
      </c>
      <c r="J145" s="59">
        <f t="shared" si="7"/>
        <v>167898.777367277</v>
      </c>
      <c r="K145" s="65">
        <v>40000</v>
      </c>
      <c r="L145" s="56" t="s">
        <v>18</v>
      </c>
      <c r="M145" s="46"/>
      <c r="N145" s="46"/>
    </row>
    <row r="146" customFormat="1" spans="1:14">
      <c r="A146" s="67">
        <v>128</v>
      </c>
      <c r="B146" s="56"/>
      <c r="C146" s="68" t="s">
        <v>151</v>
      </c>
      <c r="D146" s="56">
        <v>420</v>
      </c>
      <c r="E146" s="57">
        <v>707141.608695653</v>
      </c>
      <c r="F146" s="58">
        <f>VLOOKUP(C146,'[1]2023.7-2024.6'!$C:$S,17,FALSE)</f>
        <v>299880</v>
      </c>
      <c r="G146" s="58">
        <v>21000</v>
      </c>
      <c r="H146" s="59">
        <v>22615.308315424</v>
      </c>
      <c r="I146" s="59">
        <f t="shared" si="8"/>
        <v>100825.440959692</v>
      </c>
      <c r="J146" s="59">
        <f t="shared" si="7"/>
        <v>262820.859420537</v>
      </c>
      <c r="K146" s="65">
        <v>50000</v>
      </c>
      <c r="L146" s="56" t="s">
        <v>18</v>
      </c>
      <c r="M146" s="46"/>
      <c r="N146" s="46"/>
    </row>
    <row r="147" customFormat="1" spans="1:14">
      <c r="A147" s="67">
        <v>129</v>
      </c>
      <c r="B147" s="56"/>
      <c r="C147" s="68" t="s">
        <v>152</v>
      </c>
      <c r="D147" s="56">
        <v>420</v>
      </c>
      <c r="E147" s="57">
        <v>707141.608695653</v>
      </c>
      <c r="F147" s="58">
        <f>VLOOKUP(C147,'[1]2023.7-2024.6'!$C:$S,17,FALSE)</f>
        <v>384570</v>
      </c>
      <c r="G147" s="58">
        <v>21000</v>
      </c>
      <c r="H147" s="59">
        <v>22615.308315424</v>
      </c>
      <c r="I147" s="59">
        <f t="shared" si="8"/>
        <v>100825.440959692</v>
      </c>
      <c r="J147" s="59">
        <f t="shared" si="7"/>
        <v>178130.859420537</v>
      </c>
      <c r="K147" s="65">
        <v>40000</v>
      </c>
      <c r="L147" s="56" t="s">
        <v>18</v>
      </c>
      <c r="M147" s="46"/>
      <c r="N147" s="46"/>
    </row>
    <row r="148" customFormat="1" spans="1:14">
      <c r="A148" s="67">
        <v>130</v>
      </c>
      <c r="B148" s="56"/>
      <c r="C148" s="68" t="s">
        <v>153</v>
      </c>
      <c r="D148" s="56">
        <v>196</v>
      </c>
      <c r="E148" s="57">
        <v>329999.417391305</v>
      </c>
      <c r="F148" s="58">
        <f>VLOOKUP(C148,'[1]2023.7-2024.6'!$C:$S,17,FALSE)</f>
        <v>96650</v>
      </c>
      <c r="G148" s="58">
        <v>9800</v>
      </c>
      <c r="H148" s="59">
        <v>10553.8105471979</v>
      </c>
      <c r="I148" s="59">
        <f t="shared" si="8"/>
        <v>47051.8724478564</v>
      </c>
      <c r="J148" s="59">
        <f t="shared" ref="J148:J174" si="9">E148-F148-G148-H148-I148</f>
        <v>165943.734396251</v>
      </c>
      <c r="K148" s="65">
        <v>40000</v>
      </c>
      <c r="L148" s="56" t="s">
        <v>18</v>
      </c>
      <c r="M148" s="46"/>
      <c r="N148" s="46"/>
    </row>
    <row r="149" customFormat="1" spans="1:14">
      <c r="A149" s="67">
        <v>131</v>
      </c>
      <c r="B149" s="56"/>
      <c r="C149" s="68" t="s">
        <v>154</v>
      </c>
      <c r="D149" s="56">
        <v>161</v>
      </c>
      <c r="E149" s="57">
        <v>271070.95</v>
      </c>
      <c r="F149" s="58">
        <f>VLOOKUP(C149,'[1]2023.7-2024.6'!$C:$S,17,FALSE)</f>
        <v>59550</v>
      </c>
      <c r="G149" s="58">
        <v>8050</v>
      </c>
      <c r="H149" s="59">
        <v>8669.20152091255</v>
      </c>
      <c r="I149" s="59">
        <f t="shared" si="8"/>
        <v>38649.752367882</v>
      </c>
      <c r="J149" s="59">
        <f t="shared" si="9"/>
        <v>156151.996111205</v>
      </c>
      <c r="K149" s="65">
        <v>40000</v>
      </c>
      <c r="L149" s="65" t="s">
        <v>19</v>
      </c>
      <c r="M149" s="46"/>
      <c r="N149" s="46"/>
    </row>
    <row r="150" customFormat="1" spans="1:14">
      <c r="A150" s="67">
        <v>132</v>
      </c>
      <c r="B150" s="56"/>
      <c r="C150" s="68" t="s">
        <v>155</v>
      </c>
      <c r="D150" s="56">
        <v>112</v>
      </c>
      <c r="E150" s="57">
        <v>188571.095652174</v>
      </c>
      <c r="F150" s="58">
        <f>VLOOKUP(C150,'[1]2023.7-2024.6'!$C:$S,17,FALSE)</f>
        <v>60110</v>
      </c>
      <c r="G150" s="58">
        <v>5600</v>
      </c>
      <c r="H150" s="59">
        <v>6030.74888411308</v>
      </c>
      <c r="I150" s="59">
        <f t="shared" si="8"/>
        <v>26886.7842559179</v>
      </c>
      <c r="J150" s="59">
        <f t="shared" si="9"/>
        <v>89943.562512143</v>
      </c>
      <c r="K150" s="65">
        <v>30000</v>
      </c>
      <c r="L150" s="56" t="s">
        <v>18</v>
      </c>
      <c r="M150" s="46"/>
      <c r="N150" s="46"/>
    </row>
    <row r="151" customFormat="1" spans="1:14">
      <c r="A151" s="56" t="s">
        <v>31</v>
      </c>
      <c r="B151" s="56"/>
      <c r="C151" s="56">
        <v>3</v>
      </c>
      <c r="D151" s="56">
        <f>SUM(D145:D150)</f>
        <v>1526</v>
      </c>
      <c r="E151" s="59">
        <v>2569281.17826087</v>
      </c>
      <c r="F151" s="58">
        <v>1023590</v>
      </c>
      <c r="G151" s="59">
        <f>SUM(G145:G150)</f>
        <v>76300</v>
      </c>
      <c r="H151" s="59">
        <f>SUM(H145:H150)</f>
        <v>82168.9535460406</v>
      </c>
      <c r="I151" s="59">
        <f t="shared" si="8"/>
        <v>366332.435486882</v>
      </c>
      <c r="J151" s="59">
        <f>SUM(J145:J150)</f>
        <v>1020889.78922795</v>
      </c>
      <c r="K151" s="58">
        <v>240000</v>
      </c>
      <c r="L151" s="56"/>
      <c r="M151" s="46"/>
      <c r="N151" s="46"/>
    </row>
    <row r="152" customFormat="1" spans="1:14">
      <c r="A152" s="56">
        <v>133</v>
      </c>
      <c r="B152" s="56" t="s">
        <v>156</v>
      </c>
      <c r="C152" s="56" t="s">
        <v>157</v>
      </c>
      <c r="D152" s="56">
        <v>300</v>
      </c>
      <c r="E152" s="60">
        <v>525586.31</v>
      </c>
      <c r="F152" s="58">
        <f>VLOOKUP(C152,'[1]2023.7-2024.6'!$C:$S,17,FALSE)</f>
        <v>129660</v>
      </c>
      <c r="G152" s="58">
        <v>15000</v>
      </c>
      <c r="H152" s="59">
        <v>15652.1739130435</v>
      </c>
      <c r="I152" s="59">
        <f t="shared" si="8"/>
        <v>72018.1721140659</v>
      </c>
      <c r="J152" s="59">
        <f t="shared" si="9"/>
        <v>293255.963972891</v>
      </c>
      <c r="K152" s="65">
        <v>50000</v>
      </c>
      <c r="L152" s="56" t="s">
        <v>19</v>
      </c>
      <c r="M152" s="46"/>
      <c r="N152" s="46"/>
    </row>
    <row r="153" customFormat="1" spans="1:14">
      <c r="A153" s="56">
        <v>134</v>
      </c>
      <c r="B153" s="56"/>
      <c r="C153" s="56" t="s">
        <v>158</v>
      </c>
      <c r="D153" s="56">
        <v>210</v>
      </c>
      <c r="E153" s="57">
        <v>353570.804347826</v>
      </c>
      <c r="F153" s="58">
        <f>VLOOKUP(C153,'[1]2023.7-2024.6'!$C:$S,17,FALSE)</f>
        <v>132670</v>
      </c>
      <c r="G153" s="58">
        <v>10500</v>
      </c>
      <c r="H153" s="59">
        <v>11307.654157712</v>
      </c>
      <c r="I153" s="59">
        <f t="shared" si="8"/>
        <v>50412.7204798461</v>
      </c>
      <c r="J153" s="59">
        <f t="shared" si="9"/>
        <v>148680.429710268</v>
      </c>
      <c r="K153" s="65">
        <v>40000</v>
      </c>
      <c r="L153" s="56" t="s">
        <v>18</v>
      </c>
      <c r="M153" s="46"/>
      <c r="N153" s="46"/>
    </row>
    <row r="154" customFormat="1" spans="1:14">
      <c r="A154" s="56">
        <v>135</v>
      </c>
      <c r="B154" s="56"/>
      <c r="C154" s="56" t="s">
        <v>159</v>
      </c>
      <c r="D154" s="56">
        <v>300</v>
      </c>
      <c r="E154" s="60">
        <v>517247.6</v>
      </c>
      <c r="F154" s="58">
        <f>VLOOKUP(C154,'[1]2023.7-2024.6'!$C:$S,17,FALSE)</f>
        <v>201830</v>
      </c>
      <c r="G154" s="58">
        <v>15000</v>
      </c>
      <c r="H154" s="59">
        <v>15652.1739130435</v>
      </c>
      <c r="I154" s="59">
        <f t="shared" si="8"/>
        <v>72018.1721140659</v>
      </c>
      <c r="J154" s="59">
        <f t="shared" si="9"/>
        <v>212747.253972891</v>
      </c>
      <c r="K154" s="65">
        <v>50000</v>
      </c>
      <c r="L154" s="56" t="s">
        <v>19</v>
      </c>
      <c r="M154" s="46"/>
      <c r="N154" s="46"/>
    </row>
    <row r="155" customFormat="1" spans="1:14">
      <c r="A155" s="56">
        <v>136</v>
      </c>
      <c r="B155" s="56"/>
      <c r="C155" s="56" t="s">
        <v>160</v>
      </c>
      <c r="D155" s="56">
        <v>420</v>
      </c>
      <c r="E155" s="57">
        <v>707141.608695653</v>
      </c>
      <c r="F155" s="58">
        <f>VLOOKUP(C155,'[1]2023.7-2024.6'!$C:$S,17,FALSE)</f>
        <v>410430</v>
      </c>
      <c r="G155" s="58">
        <v>21000</v>
      </c>
      <c r="H155" s="59">
        <v>22615.308315424</v>
      </c>
      <c r="I155" s="59">
        <f t="shared" si="8"/>
        <v>100825.440959692</v>
      </c>
      <c r="J155" s="59">
        <f t="shared" si="9"/>
        <v>152270.859420537</v>
      </c>
      <c r="K155" s="65">
        <v>40000</v>
      </c>
      <c r="L155" s="56" t="s">
        <v>18</v>
      </c>
      <c r="M155" s="46"/>
      <c r="N155" s="46"/>
    </row>
    <row r="156" customFormat="1" spans="1:14">
      <c r="A156" s="56">
        <v>137</v>
      </c>
      <c r="B156" s="56" t="s">
        <v>156</v>
      </c>
      <c r="C156" s="56" t="s">
        <v>161</v>
      </c>
      <c r="D156" s="56">
        <v>300</v>
      </c>
      <c r="E156" s="60">
        <v>484523.05</v>
      </c>
      <c r="F156" s="58">
        <f>VLOOKUP(C156,'[1]2023.7-2024.6'!$C:$S,17,FALSE)</f>
        <v>121350</v>
      </c>
      <c r="G156" s="58">
        <v>15000</v>
      </c>
      <c r="H156" s="59">
        <v>15652.1739130435</v>
      </c>
      <c r="I156" s="59">
        <f t="shared" si="8"/>
        <v>72018.1721140659</v>
      </c>
      <c r="J156" s="59">
        <f t="shared" si="9"/>
        <v>260502.703972891</v>
      </c>
      <c r="K156" s="65">
        <v>50000</v>
      </c>
      <c r="L156" s="56" t="s">
        <v>19</v>
      </c>
      <c r="M156" s="46"/>
      <c r="N156" s="46"/>
    </row>
    <row r="157" customFormat="1" spans="1:14">
      <c r="A157" s="56">
        <v>138</v>
      </c>
      <c r="B157" s="56"/>
      <c r="C157" s="56" t="s">
        <v>162</v>
      </c>
      <c r="D157" s="56">
        <v>420</v>
      </c>
      <c r="E157" s="57">
        <v>707141.608695653</v>
      </c>
      <c r="F157" s="58">
        <f>VLOOKUP(C157,'[1]2023.7-2024.6'!$C:$S,17,FALSE)</f>
        <v>192240</v>
      </c>
      <c r="G157" s="58">
        <v>21000</v>
      </c>
      <c r="H157" s="59">
        <v>22615.308315424</v>
      </c>
      <c r="I157" s="59">
        <f t="shared" si="8"/>
        <v>100825.440959692</v>
      </c>
      <c r="J157" s="59">
        <f t="shared" si="9"/>
        <v>370460.859420537</v>
      </c>
      <c r="K157" s="65">
        <v>60000</v>
      </c>
      <c r="L157" s="56" t="s">
        <v>18</v>
      </c>
      <c r="M157" s="46"/>
      <c r="N157" s="46"/>
    </row>
    <row r="158" customFormat="1" spans="1:14">
      <c r="A158" s="56">
        <v>139</v>
      </c>
      <c r="B158" s="56"/>
      <c r="C158" s="56" t="s">
        <v>163</v>
      </c>
      <c r="D158" s="56">
        <v>420</v>
      </c>
      <c r="E158" s="60">
        <v>707141.6087</v>
      </c>
      <c r="F158" s="58">
        <f>VLOOKUP(C158,'[1]2023.7-2024.6'!$C:$S,17,FALSE)</f>
        <v>133880</v>
      </c>
      <c r="G158" s="58">
        <v>21000</v>
      </c>
      <c r="H158" s="59">
        <v>22615.308315424</v>
      </c>
      <c r="I158" s="59">
        <f t="shared" si="8"/>
        <v>100825.440959692</v>
      </c>
      <c r="J158" s="59">
        <f t="shared" si="9"/>
        <v>428820.859424884</v>
      </c>
      <c r="K158" s="65">
        <v>60000</v>
      </c>
      <c r="L158" s="65" t="s">
        <v>19</v>
      </c>
      <c r="M158" s="46"/>
      <c r="N158" s="46"/>
    </row>
    <row r="159" customFormat="1" spans="1:14">
      <c r="A159" s="56">
        <v>140</v>
      </c>
      <c r="B159" s="56"/>
      <c r="C159" s="56" t="s">
        <v>164</v>
      </c>
      <c r="D159" s="56">
        <v>420</v>
      </c>
      <c r="E159" s="57">
        <v>707141.608695653</v>
      </c>
      <c r="F159" s="58">
        <f>VLOOKUP(C159,'[1]2023.7-2024.6'!$C:$S,17,FALSE)</f>
        <v>124880</v>
      </c>
      <c r="G159" s="58">
        <v>21000</v>
      </c>
      <c r="H159" s="59">
        <v>22615.308315424</v>
      </c>
      <c r="I159" s="59">
        <f t="shared" si="8"/>
        <v>100825.440959692</v>
      </c>
      <c r="J159" s="59">
        <f t="shared" si="9"/>
        <v>437820.859420537</v>
      </c>
      <c r="K159" s="65">
        <v>60000</v>
      </c>
      <c r="L159" s="56" t="s">
        <v>18</v>
      </c>
      <c r="M159" s="46"/>
      <c r="N159" s="46"/>
    </row>
    <row r="160" customFormat="1" spans="1:14">
      <c r="A160" s="56">
        <v>141</v>
      </c>
      <c r="B160" s="56"/>
      <c r="C160" s="56" t="s">
        <v>165</v>
      </c>
      <c r="D160" s="56">
        <v>420</v>
      </c>
      <c r="E160" s="57">
        <v>707141.608695653</v>
      </c>
      <c r="F160" s="58">
        <f>VLOOKUP(C160,'[1]2023.7-2024.6'!$C:$S,17,FALSE)</f>
        <v>311690</v>
      </c>
      <c r="G160" s="58">
        <v>21000</v>
      </c>
      <c r="H160" s="59">
        <v>22615.308315424</v>
      </c>
      <c r="I160" s="59">
        <f t="shared" si="8"/>
        <v>100825.440959692</v>
      </c>
      <c r="J160" s="59">
        <f t="shared" si="9"/>
        <v>251010.859420537</v>
      </c>
      <c r="K160" s="65">
        <v>50000</v>
      </c>
      <c r="L160" s="56" t="s">
        <v>18</v>
      </c>
      <c r="M160" s="46"/>
      <c r="N160" s="46"/>
    </row>
    <row r="161" customFormat="1" spans="1:14">
      <c r="A161" s="56">
        <v>142</v>
      </c>
      <c r="B161" s="56"/>
      <c r="C161" s="56" t="s">
        <v>166</v>
      </c>
      <c r="D161" s="56">
        <v>420</v>
      </c>
      <c r="E161" s="57">
        <v>707141.608695653</v>
      </c>
      <c r="F161" s="58">
        <f>VLOOKUP(C161,'[1]2023.7-2024.6'!$C:$S,17,FALSE)</f>
        <v>101990</v>
      </c>
      <c r="G161" s="58">
        <v>21000</v>
      </c>
      <c r="H161" s="59">
        <v>22615.308315424</v>
      </c>
      <c r="I161" s="59">
        <f t="shared" si="8"/>
        <v>100825.440959692</v>
      </c>
      <c r="J161" s="59">
        <f t="shared" si="9"/>
        <v>460710.859420537</v>
      </c>
      <c r="K161" s="65">
        <v>60000</v>
      </c>
      <c r="L161" s="65" t="s">
        <v>19</v>
      </c>
      <c r="M161" s="46"/>
      <c r="N161" s="46"/>
    </row>
    <row r="162" customFormat="1" spans="1:14">
      <c r="A162" s="56">
        <v>143</v>
      </c>
      <c r="B162" s="56"/>
      <c r="C162" s="56" t="s">
        <v>167</v>
      </c>
      <c r="D162" s="56">
        <v>300</v>
      </c>
      <c r="E162" s="60">
        <v>520057.02</v>
      </c>
      <c r="F162" s="58">
        <f>VLOOKUP(C162,'[1]2023.7-2024.6'!$C:$S,17,FALSE)</f>
        <v>329020</v>
      </c>
      <c r="G162" s="58">
        <v>15000</v>
      </c>
      <c r="H162" s="59">
        <v>15652.1739130435</v>
      </c>
      <c r="I162" s="59">
        <f t="shared" si="8"/>
        <v>72018.1721140659</v>
      </c>
      <c r="J162" s="59">
        <f t="shared" si="9"/>
        <v>88366.6739728906</v>
      </c>
      <c r="K162" s="65">
        <v>30000</v>
      </c>
      <c r="L162" s="56" t="s">
        <v>19</v>
      </c>
      <c r="M162" s="46"/>
      <c r="N162" s="46"/>
    </row>
    <row r="163" customFormat="1" spans="1:14">
      <c r="A163" s="56" t="s">
        <v>31</v>
      </c>
      <c r="B163" s="56"/>
      <c r="C163" s="56">
        <v>11</v>
      </c>
      <c r="D163" s="56">
        <f>SUM(D152:D162)</f>
        <v>3930</v>
      </c>
      <c r="E163" s="59">
        <v>6643834.43652609</v>
      </c>
      <c r="F163" s="58">
        <v>2189640</v>
      </c>
      <c r="G163" s="58">
        <v>196500</v>
      </c>
      <c r="H163" s="59">
        <f>SUM(H152:H162)</f>
        <v>209608.19970243</v>
      </c>
      <c r="I163" s="59">
        <f t="shared" si="8"/>
        <v>943438.054694263</v>
      </c>
      <c r="J163" s="59">
        <f t="shared" si="9"/>
        <v>3104648.1821294</v>
      </c>
      <c r="K163" s="65">
        <v>550000</v>
      </c>
      <c r="L163" s="56"/>
      <c r="M163" s="46"/>
      <c r="N163" s="46"/>
    </row>
    <row r="164" customFormat="1" spans="1:14">
      <c r="A164" s="56">
        <v>144</v>
      </c>
      <c r="B164" s="56" t="s">
        <v>168</v>
      </c>
      <c r="C164" s="56" t="s">
        <v>169</v>
      </c>
      <c r="D164" s="56">
        <v>420</v>
      </c>
      <c r="E164" s="57">
        <v>707141.608695653</v>
      </c>
      <c r="F164" s="58">
        <f>VLOOKUP(C164,'[1]2023.7-2024.6'!$C:$S,17,FALSE)</f>
        <v>248730</v>
      </c>
      <c r="G164" s="58">
        <v>21000</v>
      </c>
      <c r="H164" s="59">
        <v>22615.308315424</v>
      </c>
      <c r="I164" s="59">
        <f t="shared" si="8"/>
        <v>100825.440959692</v>
      </c>
      <c r="J164" s="59">
        <f t="shared" si="9"/>
        <v>313970.859420537</v>
      </c>
      <c r="K164" s="65">
        <v>60000</v>
      </c>
      <c r="L164" s="56" t="s">
        <v>18</v>
      </c>
      <c r="M164" s="46"/>
      <c r="N164" s="46"/>
    </row>
    <row r="165" customFormat="1" spans="1:14">
      <c r="A165" s="56">
        <v>145</v>
      </c>
      <c r="B165" s="56"/>
      <c r="C165" s="56" t="s">
        <v>170</v>
      </c>
      <c r="D165" s="56">
        <v>434</v>
      </c>
      <c r="E165" s="57">
        <v>730712.995652174</v>
      </c>
      <c r="F165" s="58">
        <f>VLOOKUP(C165,'[1]2023.7-2024.6'!$C:$S,17,FALSE)</f>
        <v>155650</v>
      </c>
      <c r="G165" s="58">
        <v>21700</v>
      </c>
      <c r="H165" s="59">
        <v>23369.1519259382</v>
      </c>
      <c r="I165" s="59">
        <f t="shared" si="8"/>
        <v>104186.288991682</v>
      </c>
      <c r="J165" s="59">
        <f t="shared" si="9"/>
        <v>425807.554734554</v>
      </c>
      <c r="K165" s="65">
        <v>60000</v>
      </c>
      <c r="L165" s="56" t="s">
        <v>18</v>
      </c>
      <c r="M165" s="46"/>
      <c r="N165" s="46"/>
    </row>
    <row r="166" customFormat="1" spans="1:14">
      <c r="A166" s="56">
        <v>146</v>
      </c>
      <c r="B166" s="56"/>
      <c r="C166" s="56" t="s">
        <v>171</v>
      </c>
      <c r="D166" s="56">
        <v>420</v>
      </c>
      <c r="E166" s="57">
        <v>707141.608695653</v>
      </c>
      <c r="F166" s="58">
        <f>VLOOKUP(C166,'[1]2023.7-2024.6'!$C:$S,17,FALSE)</f>
        <v>190210</v>
      </c>
      <c r="G166" s="58">
        <v>21000</v>
      </c>
      <c r="H166" s="59">
        <v>22615.308315424</v>
      </c>
      <c r="I166" s="59">
        <f t="shared" si="8"/>
        <v>100825.440959692</v>
      </c>
      <c r="J166" s="59">
        <f t="shared" si="9"/>
        <v>372490.859420537</v>
      </c>
      <c r="K166" s="65">
        <v>60000</v>
      </c>
      <c r="L166" s="56" t="s">
        <v>18</v>
      </c>
      <c r="M166" s="46"/>
      <c r="N166" s="46"/>
    </row>
    <row r="167" customFormat="1" spans="1:14">
      <c r="A167" s="56">
        <v>147</v>
      </c>
      <c r="B167" s="56"/>
      <c r="C167" s="56" t="s">
        <v>172</v>
      </c>
      <c r="D167" s="56">
        <v>427</v>
      </c>
      <c r="E167" s="57">
        <v>718927.302173913</v>
      </c>
      <c r="F167" s="58">
        <f>VLOOKUP(C167,'[1]2023.7-2024.6'!$C:$S,17,FALSE)</f>
        <v>139690</v>
      </c>
      <c r="G167" s="58">
        <v>21350</v>
      </c>
      <c r="H167" s="59">
        <v>22992.2301206811</v>
      </c>
      <c r="I167" s="59">
        <f t="shared" si="8"/>
        <v>102505.864975687</v>
      </c>
      <c r="J167" s="59">
        <f t="shared" si="9"/>
        <v>432389.207077545</v>
      </c>
      <c r="K167" s="65">
        <v>60000</v>
      </c>
      <c r="L167" s="56" t="s">
        <v>18</v>
      </c>
      <c r="M167" s="46"/>
      <c r="N167" s="46"/>
    </row>
    <row r="168" customFormat="1" spans="1:14">
      <c r="A168" s="56">
        <v>148</v>
      </c>
      <c r="B168" s="56"/>
      <c r="C168" s="56" t="s">
        <v>173</v>
      </c>
      <c r="D168" s="56">
        <v>420</v>
      </c>
      <c r="E168" s="57">
        <v>707141.608695653</v>
      </c>
      <c r="F168" s="58">
        <f>VLOOKUP(C168,'[1]2023.7-2024.6'!$C:$S,17,FALSE)</f>
        <v>317850</v>
      </c>
      <c r="G168" s="58">
        <v>21000</v>
      </c>
      <c r="H168" s="59">
        <v>22615.308315424</v>
      </c>
      <c r="I168" s="59">
        <f t="shared" si="8"/>
        <v>100825.440959692</v>
      </c>
      <c r="J168" s="59">
        <f t="shared" si="9"/>
        <v>244850.859420537</v>
      </c>
      <c r="K168" s="65">
        <v>50000</v>
      </c>
      <c r="L168" s="56" t="s">
        <v>18</v>
      </c>
      <c r="M168" s="46"/>
      <c r="N168" s="46"/>
    </row>
    <row r="169" customFormat="1" spans="1:14">
      <c r="A169" s="56">
        <v>149</v>
      </c>
      <c r="B169" s="56"/>
      <c r="C169" s="56" t="s">
        <v>174</v>
      </c>
      <c r="D169" s="56">
        <v>427</v>
      </c>
      <c r="E169" s="57">
        <v>718927.302173913</v>
      </c>
      <c r="F169" s="58">
        <f>VLOOKUP(C169,'[1]2023.7-2024.6'!$C:$S,17,FALSE)</f>
        <v>225840</v>
      </c>
      <c r="G169" s="58">
        <v>21350</v>
      </c>
      <c r="H169" s="59">
        <v>22992.2301206811</v>
      </c>
      <c r="I169" s="59">
        <f t="shared" si="8"/>
        <v>102505.864975687</v>
      </c>
      <c r="J169" s="59">
        <f t="shared" si="9"/>
        <v>346239.207077545</v>
      </c>
      <c r="K169" s="65">
        <v>60000</v>
      </c>
      <c r="L169" s="56" t="s">
        <v>18</v>
      </c>
      <c r="M169" s="46"/>
      <c r="N169" s="46"/>
    </row>
    <row r="170" customFormat="1" spans="1:14">
      <c r="A170" s="56">
        <v>150</v>
      </c>
      <c r="B170" s="56"/>
      <c r="C170" s="56" t="s">
        <v>175</v>
      </c>
      <c r="D170" s="56">
        <v>203</v>
      </c>
      <c r="E170" s="57">
        <v>341785.110869565</v>
      </c>
      <c r="F170" s="58">
        <f>VLOOKUP(C170,'[1]2023.7-2024.6'!$C:$S,17,FALSE)</f>
        <v>103200</v>
      </c>
      <c r="G170" s="58">
        <v>10150</v>
      </c>
      <c r="H170" s="59">
        <v>10930.732352455</v>
      </c>
      <c r="I170" s="59">
        <f t="shared" si="8"/>
        <v>48732.2964638512</v>
      </c>
      <c r="J170" s="59">
        <f t="shared" si="9"/>
        <v>168772.082053259</v>
      </c>
      <c r="K170" s="65">
        <v>40000</v>
      </c>
      <c r="L170" s="56" t="s">
        <v>18</v>
      </c>
      <c r="M170" s="46"/>
      <c r="N170" s="46"/>
    </row>
    <row r="171" customFormat="1" spans="1:14">
      <c r="A171" s="56">
        <v>151</v>
      </c>
      <c r="B171" s="56"/>
      <c r="C171" s="56" t="s">
        <v>176</v>
      </c>
      <c r="D171" s="56">
        <v>420</v>
      </c>
      <c r="E171" s="57">
        <v>707141.608695653</v>
      </c>
      <c r="F171" s="58">
        <f>VLOOKUP(C171,'[1]2023.7-2024.6'!$C:$S,17,FALSE)</f>
        <v>236110</v>
      </c>
      <c r="G171" s="58">
        <v>21000</v>
      </c>
      <c r="H171" s="59">
        <v>22615.308315424</v>
      </c>
      <c r="I171" s="59">
        <f t="shared" si="8"/>
        <v>100825.440959692</v>
      </c>
      <c r="J171" s="59">
        <f t="shared" si="9"/>
        <v>326590.859420537</v>
      </c>
      <c r="K171" s="65">
        <v>60000</v>
      </c>
      <c r="L171" s="56" t="s">
        <v>18</v>
      </c>
      <c r="M171" s="46"/>
      <c r="N171" s="46"/>
    </row>
    <row r="172" customFormat="1" spans="1:14">
      <c r="A172" s="56">
        <v>152</v>
      </c>
      <c r="B172" s="56"/>
      <c r="C172" s="70" t="s">
        <v>177</v>
      </c>
      <c r="D172" s="56">
        <v>420</v>
      </c>
      <c r="E172" s="57">
        <v>707141.608695653</v>
      </c>
      <c r="F172" s="58">
        <f>VLOOKUP(C172,'[1]2023.7-2024.6'!$C:$S,17,FALSE)</f>
        <v>208620</v>
      </c>
      <c r="G172" s="58">
        <v>21000</v>
      </c>
      <c r="H172" s="59">
        <v>22615.308315424</v>
      </c>
      <c r="I172" s="59">
        <f t="shared" si="8"/>
        <v>100825.440959692</v>
      </c>
      <c r="J172" s="59">
        <f t="shared" si="9"/>
        <v>354080.859420537</v>
      </c>
      <c r="K172" s="65">
        <v>60000</v>
      </c>
      <c r="L172" s="65" t="s">
        <v>19</v>
      </c>
      <c r="M172" s="46"/>
      <c r="N172" s="46"/>
    </row>
    <row r="173" customFormat="1" spans="1:14">
      <c r="A173" s="56" t="s">
        <v>31</v>
      </c>
      <c r="B173" s="56"/>
      <c r="C173" s="56">
        <v>9</v>
      </c>
      <c r="D173" s="56">
        <f>SUM(D164:D172)</f>
        <v>3591</v>
      </c>
      <c r="E173" s="59">
        <v>6046060.75434783</v>
      </c>
      <c r="F173" s="58">
        <v>1825900</v>
      </c>
      <c r="G173" s="58">
        <v>179550</v>
      </c>
      <c r="H173" s="59">
        <f>SUM(H164:H172)</f>
        <v>193360.886096875</v>
      </c>
      <c r="I173" s="59">
        <f t="shared" si="8"/>
        <v>862057.520205368</v>
      </c>
      <c r="J173" s="59">
        <f t="shared" si="9"/>
        <v>2985192.34804559</v>
      </c>
      <c r="K173" s="65">
        <v>510000</v>
      </c>
      <c r="L173" s="56"/>
      <c r="M173" s="46"/>
      <c r="N173" s="46"/>
    </row>
    <row r="174" customFormat="1" spans="1:14">
      <c r="A174" s="56" t="s">
        <v>178</v>
      </c>
      <c r="B174" s="56"/>
      <c r="C174" s="56">
        <v>152</v>
      </c>
      <c r="D174" s="56">
        <v>56143</v>
      </c>
      <c r="E174" s="59">
        <v>96332658.84</v>
      </c>
      <c r="F174" s="61">
        <v>40910518.5</v>
      </c>
      <c r="G174" s="58">
        <f>SUMIF($A$5:$A$173,$A$173,G5:G173)</f>
        <v>2807150</v>
      </c>
      <c r="H174" s="58">
        <f>SUMIF($A$5:$A$173,$A$173,H5:H173)</f>
        <v>3000000</v>
      </c>
      <c r="I174" s="59">
        <f t="shared" si="8"/>
        <v>13477720.79</v>
      </c>
      <c r="J174" s="66">
        <f t="shared" si="9"/>
        <v>36137269.55</v>
      </c>
      <c r="K174" s="58">
        <v>7280000</v>
      </c>
      <c r="L174" s="56"/>
      <c r="M174" s="46"/>
      <c r="N174" s="46"/>
    </row>
    <row r="175" spans="1:12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</row>
    <row r="176" ht="14.25" spans="1:12">
      <c r="A176" s="48" t="s">
        <v>179</v>
      </c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</row>
    <row r="177" spans="1:12">
      <c r="A177" s="48" t="s">
        <v>180</v>
      </c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</row>
    <row r="178" spans="1:12">
      <c r="A178" s="48" t="s">
        <v>181</v>
      </c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</row>
    <row r="179" ht="14.25" spans="1:12">
      <c r="A179" s="48" t="s">
        <v>182</v>
      </c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</row>
    <row r="180" spans="1:12">
      <c r="A180" s="48" t="s">
        <v>183</v>
      </c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</row>
    <row r="181" spans="1:12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</row>
    <row r="182" spans="1:12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</row>
  </sheetData>
  <mergeCells count="38">
    <mergeCell ref="A2:L2"/>
    <mergeCell ref="A18:B18"/>
    <mergeCell ref="A31:B31"/>
    <mergeCell ref="A46:B46"/>
    <mergeCell ref="A60:B60"/>
    <mergeCell ref="A63:B63"/>
    <mergeCell ref="A68:B68"/>
    <mergeCell ref="A79:B79"/>
    <mergeCell ref="A89:B89"/>
    <mergeCell ref="A98:B98"/>
    <mergeCell ref="A112:B112"/>
    <mergeCell ref="A115:B115"/>
    <mergeCell ref="A125:B125"/>
    <mergeCell ref="A140:B140"/>
    <mergeCell ref="A144:B144"/>
    <mergeCell ref="A151:B151"/>
    <mergeCell ref="A163:B163"/>
    <mergeCell ref="A173:B173"/>
    <mergeCell ref="A174:B174"/>
    <mergeCell ref="B5:B17"/>
    <mergeCell ref="B19:B30"/>
    <mergeCell ref="B32:B45"/>
    <mergeCell ref="B47:B59"/>
    <mergeCell ref="B61:B62"/>
    <mergeCell ref="B64:B67"/>
    <mergeCell ref="B69:B78"/>
    <mergeCell ref="B80:B88"/>
    <mergeCell ref="B90:B94"/>
    <mergeCell ref="B95:B97"/>
    <mergeCell ref="B99:B111"/>
    <mergeCell ref="B113:B114"/>
    <mergeCell ref="B116:B124"/>
    <mergeCell ref="B126:B139"/>
    <mergeCell ref="B141:B143"/>
    <mergeCell ref="B145:B150"/>
    <mergeCell ref="B152:B155"/>
    <mergeCell ref="B156:B162"/>
    <mergeCell ref="B164:B172"/>
  </mergeCells>
  <pageMargins left="0.550694444444444" right="0.550694444444444" top="1" bottom="1" header="0.5" footer="0.5"/>
  <pageSetup paperSize="9" orientation="landscape" horizontalDpi="600"/>
  <headerFooter>
    <oddFooter>&amp;C&amp;P</oddFooter>
  </headerFooter>
  <rowBreaks count="5" manualBreakCount="5">
    <brk id="31" max="20" man="1"/>
    <brk id="62" max="20" man="1"/>
    <brk id="94" max="20" man="1"/>
    <brk id="125" max="20" man="1"/>
    <brk id="155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zoomScale="110" zoomScaleNormal="110" workbookViewId="0">
      <pane ySplit="4" topLeftCell="A145" activePane="bottomLeft" state="frozen"/>
      <selection/>
      <selection pane="bottomLeft" activeCell="K158" sqref="K158"/>
    </sheetView>
  </sheetViews>
  <sheetFormatPr defaultColWidth="9" defaultRowHeight="13.5" outlineLevelCol="7"/>
  <cols>
    <col min="1" max="1" width="7.325" customWidth="1"/>
    <col min="2" max="2" width="9.94166666666667" customWidth="1"/>
    <col min="3" max="3" width="14.4666666666667" customWidth="1"/>
    <col min="4" max="4" width="11.7666666666667" customWidth="1"/>
    <col min="5" max="5" width="19.3916666666667" customWidth="1"/>
    <col min="6" max="6" width="11.4" customWidth="1"/>
    <col min="7" max="7" width="12.3" customWidth="1"/>
    <col min="8" max="8" width="8.46666666666667" customWidth="1"/>
  </cols>
  <sheetData>
    <row r="1" spans="1:7">
      <c r="A1" s="32" t="s">
        <v>184</v>
      </c>
      <c r="B1" s="33"/>
      <c r="C1" s="33"/>
      <c r="D1" s="33"/>
      <c r="E1" s="33"/>
      <c r="F1" s="33"/>
      <c r="G1" s="33"/>
    </row>
    <row r="2" ht="31" customHeight="1" spans="1:8">
      <c r="A2" s="34" t="s">
        <v>185</v>
      </c>
      <c r="B2" s="34"/>
      <c r="C2" s="34"/>
      <c r="D2" s="34"/>
      <c r="E2" s="34"/>
      <c r="F2" s="34"/>
      <c r="G2" s="34"/>
      <c r="H2" s="34"/>
    </row>
    <row r="3" ht="18" customHeight="1" spans="1:7">
      <c r="A3" s="34"/>
      <c r="B3" s="34"/>
      <c r="C3" s="34"/>
      <c r="D3" s="34"/>
      <c r="E3" s="34"/>
      <c r="F3" s="34"/>
      <c r="G3" t="s">
        <v>2</v>
      </c>
    </row>
    <row r="4" ht="18" customHeight="1" spans="1:8">
      <c r="A4" s="35" t="s">
        <v>4</v>
      </c>
      <c r="B4" s="35" t="s">
        <v>5</v>
      </c>
      <c r="C4" s="35" t="s">
        <v>186</v>
      </c>
      <c r="D4" s="36" t="s">
        <v>187</v>
      </c>
      <c r="E4" s="36" t="s">
        <v>188</v>
      </c>
      <c r="F4" s="36" t="s">
        <v>189</v>
      </c>
      <c r="G4" s="35" t="s">
        <v>10</v>
      </c>
      <c r="H4" s="35" t="s">
        <v>15</v>
      </c>
    </row>
    <row r="5" spans="1:8">
      <c r="A5" s="37">
        <v>1</v>
      </c>
      <c r="B5" s="37" t="s">
        <v>16</v>
      </c>
      <c r="C5" s="38" t="s">
        <v>190</v>
      </c>
      <c r="D5" s="37">
        <v>1141</v>
      </c>
      <c r="E5" s="37" t="s">
        <v>191</v>
      </c>
      <c r="F5" s="37">
        <v>420</v>
      </c>
      <c r="G5" s="39">
        <f>D5*50</f>
        <v>57050</v>
      </c>
      <c r="H5" s="39"/>
    </row>
    <row r="6" spans="1:8">
      <c r="A6" s="37"/>
      <c r="B6" s="37"/>
      <c r="C6" s="38"/>
      <c r="D6" s="37"/>
      <c r="E6" s="37" t="s">
        <v>192</v>
      </c>
      <c r="F6" s="37">
        <v>392</v>
      </c>
      <c r="G6" s="39"/>
      <c r="H6" s="39"/>
    </row>
    <row r="7" spans="1:8">
      <c r="A7" s="37"/>
      <c r="B7" s="37"/>
      <c r="C7" s="38"/>
      <c r="D7" s="37"/>
      <c r="E7" s="37" t="s">
        <v>193</v>
      </c>
      <c r="F7" s="37">
        <v>329</v>
      </c>
      <c r="G7" s="39"/>
      <c r="H7" s="39"/>
    </row>
    <row r="8" spans="1:8">
      <c r="A8" s="37"/>
      <c r="B8" s="37"/>
      <c r="C8" s="40" t="s">
        <v>194</v>
      </c>
      <c r="D8" s="40">
        <v>300</v>
      </c>
      <c r="E8" s="40" t="s">
        <v>195</v>
      </c>
      <c r="F8" s="40">
        <v>300</v>
      </c>
      <c r="G8" s="40">
        <v>15000</v>
      </c>
      <c r="H8" s="40"/>
    </row>
    <row r="9" spans="1:8">
      <c r="A9" s="37"/>
      <c r="B9" s="37"/>
      <c r="C9" s="40" t="s">
        <v>196</v>
      </c>
      <c r="D9" s="40">
        <v>300</v>
      </c>
      <c r="E9" s="40" t="s">
        <v>197</v>
      </c>
      <c r="F9" s="40">
        <v>300</v>
      </c>
      <c r="G9" s="40">
        <v>15000</v>
      </c>
      <c r="H9" s="40"/>
    </row>
    <row r="10" spans="1:8">
      <c r="A10" s="37" t="s">
        <v>31</v>
      </c>
      <c r="B10" s="37"/>
      <c r="C10" s="40"/>
      <c r="D10" s="40">
        <f>SUM(D5:D9)</f>
        <v>1741</v>
      </c>
      <c r="E10" s="40"/>
      <c r="F10" s="40">
        <f>SUM(F5:F9)</f>
        <v>1741</v>
      </c>
      <c r="G10" s="40">
        <f>SUM(G5:G9)</f>
        <v>87050</v>
      </c>
      <c r="H10" s="40"/>
    </row>
    <row r="11" spans="1:8">
      <c r="A11" s="37">
        <v>2</v>
      </c>
      <c r="B11" s="37" t="s">
        <v>32</v>
      </c>
      <c r="C11" s="41" t="s">
        <v>198</v>
      </c>
      <c r="D11" s="40">
        <v>420</v>
      </c>
      <c r="E11" s="40" t="s">
        <v>43</v>
      </c>
      <c r="F11" s="40">
        <v>420</v>
      </c>
      <c r="G11" s="37">
        <f>F11*50</f>
        <v>21000</v>
      </c>
      <c r="H11" s="37"/>
    </row>
    <row r="12" spans="1:8">
      <c r="A12" s="37"/>
      <c r="B12" s="37"/>
      <c r="C12" s="38" t="s">
        <v>199</v>
      </c>
      <c r="D12" s="37">
        <v>1763</v>
      </c>
      <c r="E12" s="37" t="s">
        <v>200</v>
      </c>
      <c r="F12" s="37">
        <v>420</v>
      </c>
      <c r="G12" s="37">
        <v>88150</v>
      </c>
      <c r="H12" s="37"/>
    </row>
    <row r="13" spans="1:8">
      <c r="A13" s="37"/>
      <c r="B13" s="37"/>
      <c r="C13" s="38"/>
      <c r="D13" s="37"/>
      <c r="E13" s="37" t="s">
        <v>201</v>
      </c>
      <c r="F13" s="37">
        <v>420</v>
      </c>
      <c r="G13" s="37"/>
      <c r="H13" s="37"/>
    </row>
    <row r="14" spans="1:8">
      <c r="A14" s="37"/>
      <c r="B14" s="37"/>
      <c r="C14" s="38"/>
      <c r="D14" s="37"/>
      <c r="E14" s="37" t="s">
        <v>202</v>
      </c>
      <c r="F14" s="37">
        <v>420</v>
      </c>
      <c r="G14" s="37"/>
      <c r="H14" s="37"/>
    </row>
    <row r="15" spans="1:8">
      <c r="A15" s="37"/>
      <c r="B15" s="37"/>
      <c r="C15" s="38"/>
      <c r="D15" s="37"/>
      <c r="E15" s="37" t="s">
        <v>203</v>
      </c>
      <c r="F15" s="37">
        <v>203</v>
      </c>
      <c r="G15" s="37"/>
      <c r="H15" s="37"/>
    </row>
    <row r="16" spans="1:8">
      <c r="A16" s="37"/>
      <c r="B16" s="37"/>
      <c r="C16" s="38"/>
      <c r="D16" s="37"/>
      <c r="E16" s="42" t="s">
        <v>204</v>
      </c>
      <c r="F16" s="37">
        <v>300</v>
      </c>
      <c r="G16" s="37"/>
      <c r="H16" s="37"/>
    </row>
    <row r="17" spans="1:8">
      <c r="A17" s="37"/>
      <c r="B17" s="37"/>
      <c r="C17" s="41" t="s">
        <v>205</v>
      </c>
      <c r="D17" s="40">
        <v>1798</v>
      </c>
      <c r="E17" s="40" t="s">
        <v>206</v>
      </c>
      <c r="F17" s="37">
        <v>476</v>
      </c>
      <c r="G17" s="37">
        <v>89900</v>
      </c>
      <c r="H17" s="37"/>
    </row>
    <row r="18" spans="1:8">
      <c r="A18" s="37"/>
      <c r="B18" s="37"/>
      <c r="C18" s="41"/>
      <c r="D18" s="40"/>
      <c r="E18" s="40" t="s">
        <v>207</v>
      </c>
      <c r="F18" s="37">
        <v>441</v>
      </c>
      <c r="G18" s="37"/>
      <c r="H18" s="37"/>
    </row>
    <row r="19" spans="1:8">
      <c r="A19" s="37"/>
      <c r="B19" s="37"/>
      <c r="C19" s="41"/>
      <c r="D19" s="40"/>
      <c r="E19" s="40" t="s">
        <v>208</v>
      </c>
      <c r="F19" s="37">
        <v>420</v>
      </c>
      <c r="G19" s="37"/>
      <c r="H19" s="37"/>
    </row>
    <row r="20" spans="1:8">
      <c r="A20" s="37"/>
      <c r="B20" s="37"/>
      <c r="C20" s="41"/>
      <c r="D20" s="40"/>
      <c r="E20" s="43" t="s">
        <v>209</v>
      </c>
      <c r="F20" s="37">
        <v>161</v>
      </c>
      <c r="G20" s="37"/>
      <c r="H20" s="37"/>
    </row>
    <row r="21" spans="1:8">
      <c r="A21" s="37"/>
      <c r="B21" s="37"/>
      <c r="C21" s="41"/>
      <c r="D21" s="40"/>
      <c r="E21" s="42" t="s">
        <v>210</v>
      </c>
      <c r="F21" s="37">
        <v>300</v>
      </c>
      <c r="G21" s="37"/>
      <c r="H21" s="37"/>
    </row>
    <row r="22" spans="1:8">
      <c r="A22" s="37"/>
      <c r="B22" s="37"/>
      <c r="C22" s="41" t="s">
        <v>211</v>
      </c>
      <c r="D22" s="40">
        <v>420</v>
      </c>
      <c r="E22" s="40" t="s">
        <v>39</v>
      </c>
      <c r="F22" s="37">
        <v>420</v>
      </c>
      <c r="G22" s="37">
        <f>F22*50</f>
        <v>21000</v>
      </c>
      <c r="H22" s="37"/>
    </row>
    <row r="23" spans="1:8">
      <c r="A23" s="37"/>
      <c r="B23" s="37"/>
      <c r="C23" s="40" t="s">
        <v>212</v>
      </c>
      <c r="D23" s="40">
        <v>300</v>
      </c>
      <c r="E23" s="40" t="s">
        <v>212</v>
      </c>
      <c r="F23" s="37">
        <v>300</v>
      </c>
      <c r="G23" s="37">
        <v>15000</v>
      </c>
      <c r="H23" s="37"/>
    </row>
    <row r="24" spans="1:8">
      <c r="A24" s="37"/>
      <c r="B24" s="37"/>
      <c r="C24" s="40" t="s">
        <v>213</v>
      </c>
      <c r="D24" s="40">
        <v>300</v>
      </c>
      <c r="E24" s="40" t="s">
        <v>213</v>
      </c>
      <c r="F24" s="37">
        <v>300</v>
      </c>
      <c r="G24" s="37">
        <v>15000</v>
      </c>
      <c r="H24" s="37"/>
    </row>
    <row r="25" spans="1:8">
      <c r="A25" s="37" t="s">
        <v>31</v>
      </c>
      <c r="B25" s="37"/>
      <c r="C25" s="40"/>
      <c r="D25" s="40">
        <f>SUM(D11:D24)</f>
        <v>5001</v>
      </c>
      <c r="E25" s="40"/>
      <c r="F25" s="37">
        <f>SUM(F11:F24)</f>
        <v>5001</v>
      </c>
      <c r="G25" s="37">
        <f>SUM(G11:G24)</f>
        <v>250050</v>
      </c>
      <c r="H25" s="37"/>
    </row>
    <row r="26" spans="1:8">
      <c r="A26" s="37">
        <v>3</v>
      </c>
      <c r="B26" s="37" t="s">
        <v>44</v>
      </c>
      <c r="C26" s="40" t="s">
        <v>214</v>
      </c>
      <c r="D26" s="40">
        <v>300</v>
      </c>
      <c r="E26" s="40" t="s">
        <v>214</v>
      </c>
      <c r="F26" s="37">
        <v>300</v>
      </c>
      <c r="G26" s="37">
        <v>15000</v>
      </c>
      <c r="H26" s="37"/>
    </row>
    <row r="27" spans="1:8">
      <c r="A27" s="37"/>
      <c r="B27" s="37"/>
      <c r="C27" s="40" t="s">
        <v>215</v>
      </c>
      <c r="D27" s="40">
        <v>300</v>
      </c>
      <c r="E27" s="40" t="s">
        <v>215</v>
      </c>
      <c r="F27" s="37">
        <v>300</v>
      </c>
      <c r="G27" s="37">
        <v>15000</v>
      </c>
      <c r="H27" s="37"/>
    </row>
    <row r="28" spans="1:8">
      <c r="A28" s="37"/>
      <c r="B28" s="37"/>
      <c r="C28" s="40" t="s">
        <v>216</v>
      </c>
      <c r="D28" s="40">
        <v>300</v>
      </c>
      <c r="E28" s="40" t="s">
        <v>216</v>
      </c>
      <c r="F28" s="37">
        <v>300</v>
      </c>
      <c r="G28" s="37">
        <v>15000</v>
      </c>
      <c r="H28" s="37"/>
    </row>
    <row r="29" spans="1:8">
      <c r="A29" s="37"/>
      <c r="B29" s="37"/>
      <c r="C29" s="40" t="s">
        <v>217</v>
      </c>
      <c r="D29" s="40">
        <v>300</v>
      </c>
      <c r="E29" s="40" t="s">
        <v>217</v>
      </c>
      <c r="F29" s="37">
        <v>300</v>
      </c>
      <c r="G29" s="37">
        <v>15000</v>
      </c>
      <c r="H29" s="37"/>
    </row>
    <row r="30" spans="1:8">
      <c r="A30" s="37"/>
      <c r="B30" s="37"/>
      <c r="C30" s="40" t="s">
        <v>218</v>
      </c>
      <c r="D30" s="40">
        <v>300</v>
      </c>
      <c r="E30" s="40" t="s">
        <v>218</v>
      </c>
      <c r="F30" s="37">
        <v>300</v>
      </c>
      <c r="G30" s="37">
        <v>15000</v>
      </c>
      <c r="H30" s="37"/>
    </row>
    <row r="31" spans="1:8">
      <c r="A31" s="37"/>
      <c r="B31" s="37"/>
      <c r="C31" s="40" t="s">
        <v>219</v>
      </c>
      <c r="D31" s="40">
        <v>300</v>
      </c>
      <c r="E31" s="40" t="s">
        <v>219</v>
      </c>
      <c r="F31" s="37">
        <v>300</v>
      </c>
      <c r="G31" s="37">
        <v>15000</v>
      </c>
      <c r="H31" s="37"/>
    </row>
    <row r="32" spans="1:8">
      <c r="A32" s="37"/>
      <c r="B32" s="37"/>
      <c r="C32" s="40" t="s">
        <v>220</v>
      </c>
      <c r="D32" s="40">
        <v>300</v>
      </c>
      <c r="E32" s="40" t="s">
        <v>220</v>
      </c>
      <c r="F32" s="37">
        <v>300</v>
      </c>
      <c r="G32" s="37">
        <v>15000</v>
      </c>
      <c r="H32" s="37"/>
    </row>
    <row r="33" spans="1:8">
      <c r="A33" s="37" t="s">
        <v>31</v>
      </c>
      <c r="B33" s="37"/>
      <c r="C33" s="40"/>
      <c r="D33" s="40">
        <f>SUM(D26:D32)</f>
        <v>2100</v>
      </c>
      <c r="E33" s="40"/>
      <c r="F33" s="37">
        <f>SUM(F26:F32)</f>
        <v>2100</v>
      </c>
      <c r="G33" s="37">
        <f>SUM(G26:G32)</f>
        <v>105000</v>
      </c>
      <c r="H33" s="37"/>
    </row>
    <row r="34" spans="1:8">
      <c r="A34" s="37">
        <v>4</v>
      </c>
      <c r="B34" s="37" t="s">
        <v>58</v>
      </c>
      <c r="C34" s="38" t="s">
        <v>221</v>
      </c>
      <c r="D34" s="38">
        <v>5971</v>
      </c>
      <c r="E34" s="40" t="s">
        <v>222</v>
      </c>
      <c r="F34" s="37">
        <v>119</v>
      </c>
      <c r="G34" s="37">
        <v>364350</v>
      </c>
      <c r="H34" s="37"/>
    </row>
    <row r="35" spans="1:8">
      <c r="A35" s="37"/>
      <c r="B35" s="37"/>
      <c r="C35" s="38"/>
      <c r="D35" s="38"/>
      <c r="E35" s="40" t="s">
        <v>223</v>
      </c>
      <c r="F35" s="37">
        <v>420</v>
      </c>
      <c r="G35" s="37"/>
      <c r="H35" s="37"/>
    </row>
    <row r="36" spans="1:8">
      <c r="A36" s="37"/>
      <c r="B36" s="37"/>
      <c r="C36" s="38"/>
      <c r="D36" s="38"/>
      <c r="E36" s="40" t="s">
        <v>224</v>
      </c>
      <c r="F36" s="37">
        <v>420</v>
      </c>
      <c r="G36" s="37"/>
      <c r="H36" s="37"/>
    </row>
    <row r="37" spans="1:8">
      <c r="A37" s="37"/>
      <c r="B37" s="37"/>
      <c r="C37" s="38"/>
      <c r="D37" s="38"/>
      <c r="E37" s="40" t="s">
        <v>225</v>
      </c>
      <c r="F37" s="37">
        <v>420</v>
      </c>
      <c r="G37" s="37"/>
      <c r="H37" s="37"/>
    </row>
    <row r="38" spans="1:8">
      <c r="A38" s="37"/>
      <c r="B38" s="37"/>
      <c r="C38" s="38"/>
      <c r="D38" s="38"/>
      <c r="E38" s="40" t="s">
        <v>226</v>
      </c>
      <c r="F38" s="37">
        <v>420</v>
      </c>
      <c r="G38" s="37"/>
      <c r="H38" s="37"/>
    </row>
    <row r="39" spans="1:8">
      <c r="A39" s="37"/>
      <c r="B39" s="37"/>
      <c r="C39" s="38"/>
      <c r="D39" s="38"/>
      <c r="E39" s="40" t="s">
        <v>227</v>
      </c>
      <c r="F39" s="37">
        <v>420</v>
      </c>
      <c r="G39" s="37"/>
      <c r="H39" s="37"/>
    </row>
    <row r="40" spans="1:8">
      <c r="A40" s="37"/>
      <c r="B40" s="37"/>
      <c r="C40" s="38"/>
      <c r="D40" s="38"/>
      <c r="E40" s="40" t="s">
        <v>62</v>
      </c>
      <c r="F40" s="37">
        <v>476</v>
      </c>
      <c r="G40" s="37"/>
      <c r="H40" s="37"/>
    </row>
    <row r="41" spans="1:8">
      <c r="A41" s="37"/>
      <c r="B41" s="37"/>
      <c r="C41" s="38"/>
      <c r="D41" s="38"/>
      <c r="E41" s="40" t="s">
        <v>64</v>
      </c>
      <c r="F41" s="37">
        <v>217</v>
      </c>
      <c r="G41" s="37"/>
      <c r="H41" s="37"/>
    </row>
    <row r="42" spans="1:8">
      <c r="A42" s="37"/>
      <c r="B42" s="37"/>
      <c r="C42" s="38"/>
      <c r="D42" s="38"/>
      <c r="E42" s="40" t="s">
        <v>65</v>
      </c>
      <c r="F42" s="37">
        <v>273</v>
      </c>
      <c r="G42" s="37"/>
      <c r="H42" s="37"/>
    </row>
    <row r="43" spans="1:8">
      <c r="A43" s="37"/>
      <c r="B43" s="37"/>
      <c r="C43" s="38"/>
      <c r="D43" s="38"/>
      <c r="E43" s="40" t="s">
        <v>228</v>
      </c>
      <c r="F43" s="37">
        <v>217</v>
      </c>
      <c r="G43" s="37"/>
      <c r="H43" s="37"/>
    </row>
    <row r="44" spans="1:8">
      <c r="A44" s="37"/>
      <c r="B44" s="37"/>
      <c r="C44" s="38"/>
      <c r="D44" s="38"/>
      <c r="E44" s="40" t="s">
        <v>229</v>
      </c>
      <c r="F44" s="37">
        <v>420</v>
      </c>
      <c r="G44" s="37"/>
      <c r="H44" s="37"/>
    </row>
    <row r="45" spans="1:8">
      <c r="A45" s="37"/>
      <c r="B45" s="37"/>
      <c r="C45" s="38"/>
      <c r="D45" s="38"/>
      <c r="E45" s="40" t="s">
        <v>230</v>
      </c>
      <c r="F45" s="37">
        <v>420</v>
      </c>
      <c r="G45" s="37"/>
      <c r="H45" s="37"/>
    </row>
    <row r="46" spans="1:8">
      <c r="A46" s="37"/>
      <c r="B46" s="37"/>
      <c r="C46" s="38"/>
      <c r="D46" s="38"/>
      <c r="E46" s="40" t="s">
        <v>231</v>
      </c>
      <c r="F46" s="37">
        <v>196</v>
      </c>
      <c r="G46" s="37"/>
      <c r="H46" s="37"/>
    </row>
    <row r="47" spans="1:8">
      <c r="A47" s="37"/>
      <c r="B47" s="37"/>
      <c r="C47" s="38"/>
      <c r="D47" s="38"/>
      <c r="E47" s="40" t="s">
        <v>232</v>
      </c>
      <c r="F47" s="37">
        <v>553</v>
      </c>
      <c r="G47" s="37"/>
      <c r="H47" s="37"/>
    </row>
    <row r="48" spans="1:8">
      <c r="A48" s="37"/>
      <c r="B48" s="37"/>
      <c r="C48" s="38"/>
      <c r="D48" s="38"/>
      <c r="E48" s="40" t="s">
        <v>233</v>
      </c>
      <c r="F48" s="37">
        <v>364</v>
      </c>
      <c r="G48" s="37"/>
      <c r="H48" s="37"/>
    </row>
    <row r="49" spans="1:8">
      <c r="A49" s="37"/>
      <c r="B49" s="37"/>
      <c r="C49" s="38"/>
      <c r="D49" s="38"/>
      <c r="E49" s="40" t="s">
        <v>234</v>
      </c>
      <c r="F49" s="37">
        <v>196</v>
      </c>
      <c r="G49" s="37"/>
      <c r="H49" s="37"/>
    </row>
    <row r="50" spans="1:8">
      <c r="A50" s="37"/>
      <c r="B50" s="37"/>
      <c r="C50" s="38"/>
      <c r="D50" s="38"/>
      <c r="E50" s="40" t="s">
        <v>235</v>
      </c>
      <c r="F50" s="37">
        <v>420</v>
      </c>
      <c r="G50" s="37"/>
      <c r="H50" s="37"/>
    </row>
    <row r="51" spans="1:8">
      <c r="A51" s="37">
        <v>4</v>
      </c>
      <c r="B51" s="37" t="s">
        <v>58</v>
      </c>
      <c r="C51" s="38" t="s">
        <v>236</v>
      </c>
      <c r="D51" s="38">
        <v>1316</v>
      </c>
      <c r="E51" s="40" t="s">
        <v>237</v>
      </c>
      <c r="F51" s="37">
        <v>266</v>
      </c>
      <c r="G51" s="37"/>
      <c r="H51" s="37"/>
    </row>
    <row r="52" spans="1:8">
      <c r="A52" s="37"/>
      <c r="B52" s="37"/>
      <c r="C52" s="38"/>
      <c r="D52" s="38"/>
      <c r="E52" s="40" t="s">
        <v>238</v>
      </c>
      <c r="F52" s="37">
        <v>630</v>
      </c>
      <c r="G52" s="37"/>
      <c r="H52" s="37"/>
    </row>
    <row r="53" spans="1:8">
      <c r="A53" s="37"/>
      <c r="B53" s="37"/>
      <c r="C53" s="38"/>
      <c r="D53" s="38"/>
      <c r="E53" s="40" t="s">
        <v>239</v>
      </c>
      <c r="F53" s="37">
        <v>420</v>
      </c>
      <c r="G53" s="37"/>
      <c r="H53" s="37"/>
    </row>
    <row r="54" spans="1:8">
      <c r="A54" s="37"/>
      <c r="B54" s="37"/>
      <c r="C54" s="38" t="s">
        <v>240</v>
      </c>
      <c r="D54" s="37">
        <v>2408</v>
      </c>
      <c r="E54" s="37" t="s">
        <v>61</v>
      </c>
      <c r="F54" s="37">
        <v>420</v>
      </c>
      <c r="G54" s="37">
        <f>SUM(F54:F65)*50</f>
        <v>210000</v>
      </c>
      <c r="H54" s="37"/>
    </row>
    <row r="55" spans="1:8">
      <c r="A55" s="37"/>
      <c r="B55" s="37"/>
      <c r="C55" s="38"/>
      <c r="D55" s="37"/>
      <c r="E55" s="37" t="s">
        <v>241</v>
      </c>
      <c r="F55" s="37">
        <v>441</v>
      </c>
      <c r="G55" s="37"/>
      <c r="H55" s="37"/>
    </row>
    <row r="56" spans="1:8">
      <c r="A56" s="37"/>
      <c r="B56" s="37"/>
      <c r="C56" s="38"/>
      <c r="D56" s="37"/>
      <c r="E56" s="37" t="s">
        <v>242</v>
      </c>
      <c r="F56" s="37">
        <v>434</v>
      </c>
      <c r="G56" s="37"/>
      <c r="H56" s="37"/>
    </row>
    <row r="57" spans="1:8">
      <c r="A57" s="37"/>
      <c r="B57" s="37"/>
      <c r="C57" s="38"/>
      <c r="D57" s="37"/>
      <c r="E57" s="37" t="s">
        <v>243</v>
      </c>
      <c r="F57" s="37">
        <v>434</v>
      </c>
      <c r="G57" s="37"/>
      <c r="H57" s="37"/>
    </row>
    <row r="58" spans="1:8">
      <c r="A58" s="37"/>
      <c r="B58" s="37"/>
      <c r="C58" s="38"/>
      <c r="D58" s="37"/>
      <c r="E58" s="37" t="s">
        <v>244</v>
      </c>
      <c r="F58" s="37">
        <v>525</v>
      </c>
      <c r="G58" s="37"/>
      <c r="H58" s="37"/>
    </row>
    <row r="59" spans="1:8">
      <c r="A59" s="37"/>
      <c r="B59" s="37"/>
      <c r="C59" s="38"/>
      <c r="D59" s="37"/>
      <c r="E59" s="37" t="s">
        <v>245</v>
      </c>
      <c r="F59" s="37">
        <v>315</v>
      </c>
      <c r="G59" s="37"/>
      <c r="H59" s="37"/>
    </row>
    <row r="60" spans="1:8">
      <c r="A60" s="37"/>
      <c r="B60" s="37"/>
      <c r="C60" s="38"/>
      <c r="D60" s="37"/>
      <c r="E60" s="44" t="s">
        <v>246</v>
      </c>
      <c r="F60" s="37">
        <v>-161</v>
      </c>
      <c r="G60" s="37"/>
      <c r="H60" s="37"/>
    </row>
    <row r="61" spans="1:8">
      <c r="A61" s="37"/>
      <c r="B61" s="37"/>
      <c r="C61" s="38" t="s">
        <v>247</v>
      </c>
      <c r="D61" s="37">
        <v>1792</v>
      </c>
      <c r="E61" s="40" t="s">
        <v>67</v>
      </c>
      <c r="F61" s="40">
        <v>420</v>
      </c>
      <c r="G61" s="37"/>
      <c r="H61" s="37"/>
    </row>
    <row r="62" spans="1:8">
      <c r="A62" s="37"/>
      <c r="B62" s="37"/>
      <c r="C62" s="38"/>
      <c r="D62" s="37"/>
      <c r="E62" s="40" t="s">
        <v>58</v>
      </c>
      <c r="F62" s="40">
        <v>420</v>
      </c>
      <c r="G62" s="37"/>
      <c r="H62" s="37"/>
    </row>
    <row r="63" spans="1:8">
      <c r="A63" s="37"/>
      <c r="B63" s="37"/>
      <c r="C63" s="38"/>
      <c r="D63" s="37"/>
      <c r="E63" s="40" t="s">
        <v>248</v>
      </c>
      <c r="F63" s="40">
        <v>112</v>
      </c>
      <c r="G63" s="37"/>
      <c r="H63" s="37"/>
    </row>
    <row r="64" spans="1:8">
      <c r="A64" s="37"/>
      <c r="B64" s="37"/>
      <c r="C64" s="38"/>
      <c r="D64" s="37"/>
      <c r="E64" s="40" t="s">
        <v>249</v>
      </c>
      <c r="F64" s="40">
        <v>420</v>
      </c>
      <c r="G64" s="37"/>
      <c r="H64" s="37"/>
    </row>
    <row r="65" spans="1:8">
      <c r="A65" s="37"/>
      <c r="B65" s="37"/>
      <c r="C65" s="38"/>
      <c r="D65" s="37"/>
      <c r="E65" s="40" t="s">
        <v>250</v>
      </c>
      <c r="F65" s="40">
        <v>420</v>
      </c>
      <c r="G65" s="37"/>
      <c r="H65" s="37"/>
    </row>
    <row r="66" spans="1:8">
      <c r="A66" s="37"/>
      <c r="B66" s="37"/>
      <c r="C66" s="38" t="s">
        <v>251</v>
      </c>
      <c r="D66" s="37">
        <v>4150</v>
      </c>
      <c r="E66" s="40" t="s">
        <v>252</v>
      </c>
      <c r="F66" s="40">
        <v>420</v>
      </c>
      <c r="G66" s="37">
        <v>207500</v>
      </c>
      <c r="H66" s="37"/>
    </row>
    <row r="67" spans="1:8">
      <c r="A67" s="37"/>
      <c r="B67" s="37"/>
      <c r="C67" s="38"/>
      <c r="D67" s="37"/>
      <c r="E67" s="37" t="s">
        <v>253</v>
      </c>
      <c r="F67" s="37">
        <v>420</v>
      </c>
      <c r="G67" s="37"/>
      <c r="H67" s="37"/>
    </row>
    <row r="68" spans="1:8">
      <c r="A68" s="37"/>
      <c r="B68" s="37"/>
      <c r="C68" s="38"/>
      <c r="D68" s="37"/>
      <c r="E68" s="37" t="s">
        <v>254</v>
      </c>
      <c r="F68" s="37">
        <v>420</v>
      </c>
      <c r="G68" s="37"/>
      <c r="H68" s="37"/>
    </row>
    <row r="69" spans="1:8">
      <c r="A69" s="37"/>
      <c r="B69" s="37"/>
      <c r="C69" s="38"/>
      <c r="D69" s="37"/>
      <c r="E69" s="37" t="s">
        <v>255</v>
      </c>
      <c r="F69" s="37">
        <v>420</v>
      </c>
      <c r="G69" s="37"/>
      <c r="H69" s="37"/>
    </row>
    <row r="70" spans="1:8">
      <c r="A70" s="37"/>
      <c r="B70" s="37"/>
      <c r="C70" s="38"/>
      <c r="D70" s="37"/>
      <c r="E70" s="37" t="s">
        <v>256</v>
      </c>
      <c r="F70" s="37">
        <v>420</v>
      </c>
      <c r="G70" s="37"/>
      <c r="H70" s="37"/>
    </row>
    <row r="71" spans="1:8">
      <c r="A71" s="37"/>
      <c r="B71" s="37"/>
      <c r="C71" s="38"/>
      <c r="D71" s="37"/>
      <c r="E71" s="37" t="s">
        <v>257</v>
      </c>
      <c r="F71" s="37">
        <v>483</v>
      </c>
      <c r="G71" s="37"/>
      <c r="H71" s="37"/>
    </row>
    <row r="72" spans="1:8">
      <c r="A72" s="37"/>
      <c r="B72" s="37"/>
      <c r="C72" s="38"/>
      <c r="D72" s="37"/>
      <c r="E72" s="37" t="s">
        <v>258</v>
      </c>
      <c r="F72" s="37">
        <v>420</v>
      </c>
      <c r="G72" s="37"/>
      <c r="H72" s="37"/>
    </row>
    <row r="73" spans="1:8">
      <c r="A73" s="37"/>
      <c r="B73" s="37"/>
      <c r="C73" s="38"/>
      <c r="D73" s="37"/>
      <c r="E73" s="37" t="s">
        <v>259</v>
      </c>
      <c r="F73" s="37">
        <v>420</v>
      </c>
      <c r="G73" s="37"/>
      <c r="H73" s="37"/>
    </row>
    <row r="74" spans="1:8">
      <c r="A74" s="37"/>
      <c r="B74" s="37"/>
      <c r="C74" s="38"/>
      <c r="D74" s="37"/>
      <c r="E74" s="37" t="s">
        <v>260</v>
      </c>
      <c r="F74" s="37">
        <v>427</v>
      </c>
      <c r="G74" s="37"/>
      <c r="H74" s="37"/>
    </row>
    <row r="75" spans="1:8">
      <c r="A75" s="37"/>
      <c r="B75" s="37"/>
      <c r="C75" s="38"/>
      <c r="D75" s="37"/>
      <c r="E75" s="42" t="s">
        <v>261</v>
      </c>
      <c r="F75" s="37">
        <v>300</v>
      </c>
      <c r="G75" s="37"/>
      <c r="H75" s="37"/>
    </row>
    <row r="76" spans="1:8">
      <c r="A76" s="37"/>
      <c r="B76" s="37"/>
      <c r="C76" s="38" t="s">
        <v>262</v>
      </c>
      <c r="D76" s="37">
        <v>399</v>
      </c>
      <c r="E76" s="37" t="s">
        <v>60</v>
      </c>
      <c r="F76" s="37">
        <v>399</v>
      </c>
      <c r="G76" s="37">
        <f>F76*50</f>
        <v>19950</v>
      </c>
      <c r="H76" s="37"/>
    </row>
    <row r="77" spans="1:8">
      <c r="A77" s="37"/>
      <c r="B77" s="37"/>
      <c r="C77" s="38" t="s">
        <v>263</v>
      </c>
      <c r="D77" s="37">
        <v>6264</v>
      </c>
      <c r="E77" s="37" t="s">
        <v>264</v>
      </c>
      <c r="F77" s="37">
        <v>378</v>
      </c>
      <c r="G77" s="37">
        <v>313200</v>
      </c>
      <c r="H77" s="37"/>
    </row>
    <row r="78" spans="1:8">
      <c r="A78" s="37"/>
      <c r="B78" s="37"/>
      <c r="C78" s="38"/>
      <c r="D78" s="37"/>
      <c r="E78" s="37" t="s">
        <v>265</v>
      </c>
      <c r="F78" s="37">
        <v>413</v>
      </c>
      <c r="G78" s="37"/>
      <c r="H78" s="37"/>
    </row>
    <row r="79" spans="1:8">
      <c r="A79" s="37"/>
      <c r="B79" s="37"/>
      <c r="C79" s="38"/>
      <c r="D79" s="37"/>
      <c r="E79" s="37" t="s">
        <v>266</v>
      </c>
      <c r="F79" s="37">
        <v>420</v>
      </c>
      <c r="G79" s="37"/>
      <c r="H79" s="37"/>
    </row>
    <row r="80" spans="1:8">
      <c r="A80" s="37"/>
      <c r="B80" s="37"/>
      <c r="C80" s="38"/>
      <c r="D80" s="37"/>
      <c r="E80" s="37" t="s">
        <v>267</v>
      </c>
      <c r="F80" s="37">
        <v>420</v>
      </c>
      <c r="G80" s="37"/>
      <c r="H80" s="37"/>
    </row>
    <row r="81" spans="1:8">
      <c r="A81" s="37"/>
      <c r="B81" s="37"/>
      <c r="C81" s="38"/>
      <c r="D81" s="37"/>
      <c r="E81" s="37" t="s">
        <v>268</v>
      </c>
      <c r="F81" s="37">
        <v>420</v>
      </c>
      <c r="G81" s="37"/>
      <c r="H81" s="37"/>
    </row>
    <row r="82" spans="1:8">
      <c r="A82" s="37"/>
      <c r="B82" s="37"/>
      <c r="C82" s="38"/>
      <c r="D82" s="37"/>
      <c r="E82" s="37" t="s">
        <v>269</v>
      </c>
      <c r="F82" s="37">
        <v>420</v>
      </c>
      <c r="G82" s="37"/>
      <c r="H82" s="37"/>
    </row>
    <row r="83" spans="1:8">
      <c r="A83" s="37"/>
      <c r="B83" s="37"/>
      <c r="C83" s="38"/>
      <c r="D83" s="37"/>
      <c r="E83" s="37" t="s">
        <v>270</v>
      </c>
      <c r="F83" s="37">
        <v>420</v>
      </c>
      <c r="G83" s="37"/>
      <c r="H83" s="37"/>
    </row>
    <row r="84" spans="1:8">
      <c r="A84" s="37"/>
      <c r="B84" s="37"/>
      <c r="C84" s="38"/>
      <c r="D84" s="37"/>
      <c r="E84" s="37" t="s">
        <v>271</v>
      </c>
      <c r="F84" s="37">
        <v>420</v>
      </c>
      <c r="G84" s="37"/>
      <c r="H84" s="37"/>
    </row>
    <row r="85" spans="1:8">
      <c r="A85" s="37"/>
      <c r="B85" s="37"/>
      <c r="C85" s="38"/>
      <c r="D85" s="37"/>
      <c r="E85" s="37" t="s">
        <v>272</v>
      </c>
      <c r="F85" s="37">
        <v>420</v>
      </c>
      <c r="G85" s="37"/>
      <c r="H85" s="37"/>
    </row>
    <row r="86" spans="1:8">
      <c r="A86" s="37"/>
      <c r="B86" s="37"/>
      <c r="C86" s="38"/>
      <c r="D86" s="37"/>
      <c r="E86" s="37" t="s">
        <v>273</v>
      </c>
      <c r="F86" s="37">
        <v>420</v>
      </c>
      <c r="G86" s="37"/>
      <c r="H86" s="37"/>
    </row>
    <row r="87" spans="1:8">
      <c r="A87" s="37"/>
      <c r="B87" s="37"/>
      <c r="C87" s="38"/>
      <c r="D87" s="37"/>
      <c r="E87" s="37" t="s">
        <v>274</v>
      </c>
      <c r="F87" s="37">
        <v>420</v>
      </c>
      <c r="G87" s="37"/>
      <c r="H87" s="37"/>
    </row>
    <row r="88" spans="1:8">
      <c r="A88" s="37"/>
      <c r="B88" s="37"/>
      <c r="C88" s="38"/>
      <c r="D88" s="37"/>
      <c r="E88" s="37" t="s">
        <v>275</v>
      </c>
      <c r="F88" s="37">
        <v>420</v>
      </c>
      <c r="G88" s="37"/>
      <c r="H88" s="37"/>
    </row>
    <row r="89" spans="1:8">
      <c r="A89" s="37"/>
      <c r="B89" s="37"/>
      <c r="C89" s="38"/>
      <c r="D89" s="37"/>
      <c r="E89" s="37" t="s">
        <v>276</v>
      </c>
      <c r="F89" s="37">
        <v>420</v>
      </c>
      <c r="G89" s="37"/>
      <c r="H89" s="37"/>
    </row>
    <row r="90" spans="1:8">
      <c r="A90" s="37"/>
      <c r="B90" s="37"/>
      <c r="C90" s="38"/>
      <c r="D90" s="37"/>
      <c r="E90" s="37" t="s">
        <v>277</v>
      </c>
      <c r="F90" s="37">
        <v>343</v>
      </c>
      <c r="G90" s="37"/>
      <c r="H90" s="37"/>
    </row>
    <row r="91" spans="1:8">
      <c r="A91" s="37"/>
      <c r="B91" s="37"/>
      <c r="C91" s="38"/>
      <c r="D91" s="37"/>
      <c r="E91" s="37" t="s">
        <v>278</v>
      </c>
      <c r="F91" s="37">
        <v>210</v>
      </c>
      <c r="G91" s="37"/>
      <c r="H91" s="37"/>
    </row>
    <row r="92" spans="1:8">
      <c r="A92" s="37"/>
      <c r="B92" s="37"/>
      <c r="C92" s="38"/>
      <c r="D92" s="37"/>
      <c r="E92" s="42" t="s">
        <v>279</v>
      </c>
      <c r="F92" s="37">
        <v>300</v>
      </c>
      <c r="G92" s="37"/>
      <c r="H92" s="37"/>
    </row>
    <row r="93" spans="1:8">
      <c r="A93" s="37"/>
      <c r="B93" s="37"/>
      <c r="C93" s="40" t="s">
        <v>280</v>
      </c>
      <c r="D93" s="40">
        <v>300</v>
      </c>
      <c r="E93" s="40" t="s">
        <v>280</v>
      </c>
      <c r="F93" s="37">
        <v>300</v>
      </c>
      <c r="G93" s="40">
        <v>15000</v>
      </c>
      <c r="H93" s="40"/>
    </row>
    <row r="94" spans="1:8">
      <c r="A94" s="37"/>
      <c r="B94" s="37"/>
      <c r="C94" s="40" t="s">
        <v>281</v>
      </c>
      <c r="D94" s="40">
        <v>300</v>
      </c>
      <c r="E94" s="40" t="s">
        <v>281</v>
      </c>
      <c r="F94" s="37">
        <v>300</v>
      </c>
      <c r="G94" s="40">
        <v>15000</v>
      </c>
      <c r="H94" s="40"/>
    </row>
    <row r="95" spans="1:8">
      <c r="A95" s="37"/>
      <c r="B95" s="37"/>
      <c r="C95" s="40" t="s">
        <v>282</v>
      </c>
      <c r="D95" s="40">
        <v>1200</v>
      </c>
      <c r="E95" s="40" t="s">
        <v>282</v>
      </c>
      <c r="F95" s="37">
        <v>300</v>
      </c>
      <c r="G95" s="40">
        <v>60000</v>
      </c>
      <c r="H95" s="40"/>
    </row>
    <row r="96" spans="1:8">
      <c r="A96" s="37"/>
      <c r="B96" s="37"/>
      <c r="C96" s="40"/>
      <c r="D96" s="40"/>
      <c r="E96" s="40" t="s">
        <v>283</v>
      </c>
      <c r="F96" s="37">
        <v>300</v>
      </c>
      <c r="G96" s="40"/>
      <c r="H96" s="40"/>
    </row>
    <row r="97" spans="1:8">
      <c r="A97" s="37"/>
      <c r="B97" s="37"/>
      <c r="C97" s="40"/>
      <c r="D97" s="40"/>
      <c r="E97" s="40" t="s">
        <v>284</v>
      </c>
      <c r="F97" s="37">
        <v>300</v>
      </c>
      <c r="G97" s="40"/>
      <c r="H97" s="40"/>
    </row>
    <row r="98" spans="1:8">
      <c r="A98" s="37"/>
      <c r="B98" s="37"/>
      <c r="C98" s="40"/>
      <c r="D98" s="40"/>
      <c r="E98" s="40" t="s">
        <v>285</v>
      </c>
      <c r="F98" s="37">
        <v>300</v>
      </c>
      <c r="G98" s="40"/>
      <c r="H98" s="40"/>
    </row>
    <row r="99" spans="1:8">
      <c r="A99" s="37"/>
      <c r="B99" s="37"/>
      <c r="C99" s="40" t="s">
        <v>70</v>
      </c>
      <c r="D99" s="40">
        <v>300</v>
      </c>
      <c r="E99" s="40" t="s">
        <v>70</v>
      </c>
      <c r="F99" s="37">
        <v>300</v>
      </c>
      <c r="G99" s="40">
        <v>15000</v>
      </c>
      <c r="H99" s="40"/>
    </row>
    <row r="100" spans="1:8">
      <c r="A100" s="37" t="s">
        <v>31</v>
      </c>
      <c r="B100" s="37"/>
      <c r="C100" s="40"/>
      <c r="D100" s="40">
        <f>SUM(D34:D99)</f>
        <v>24400</v>
      </c>
      <c r="E100" s="40"/>
      <c r="F100" s="37">
        <f>SUM(F34:F99)</f>
        <v>24400</v>
      </c>
      <c r="G100" s="40">
        <f>SUM(G34:G99)</f>
        <v>1220000</v>
      </c>
      <c r="H100" s="40"/>
    </row>
    <row r="101" spans="1:8">
      <c r="A101" s="37">
        <v>5</v>
      </c>
      <c r="B101" s="37" t="s">
        <v>74</v>
      </c>
      <c r="C101" s="40" t="s">
        <v>286</v>
      </c>
      <c r="D101" s="40">
        <v>300</v>
      </c>
      <c r="E101" s="40" t="s">
        <v>286</v>
      </c>
      <c r="F101" s="37">
        <v>300</v>
      </c>
      <c r="G101" s="37">
        <v>15000</v>
      </c>
      <c r="H101" s="37"/>
    </row>
    <row r="102" spans="1:8">
      <c r="A102" s="37" t="s">
        <v>31</v>
      </c>
      <c r="B102" s="37"/>
      <c r="C102" s="40"/>
      <c r="D102" s="40">
        <f>SUM(D101:D101)</f>
        <v>300</v>
      </c>
      <c r="E102" s="40"/>
      <c r="F102" s="37">
        <f>SUM(F101:F101)</f>
        <v>300</v>
      </c>
      <c r="G102" s="37">
        <f>SUM(G101:G101)</f>
        <v>15000</v>
      </c>
      <c r="H102" s="37"/>
    </row>
    <row r="103" spans="1:8">
      <c r="A103" s="37">
        <v>6</v>
      </c>
      <c r="B103" s="37" t="s">
        <v>79</v>
      </c>
      <c r="C103" s="38" t="s">
        <v>287</v>
      </c>
      <c r="D103" s="37">
        <v>2856</v>
      </c>
      <c r="E103" s="37" t="s">
        <v>80</v>
      </c>
      <c r="F103" s="37">
        <v>420</v>
      </c>
      <c r="G103" s="37">
        <v>142800</v>
      </c>
      <c r="H103" s="37"/>
    </row>
    <row r="104" spans="1:8">
      <c r="A104" s="37"/>
      <c r="B104" s="37"/>
      <c r="C104" s="38"/>
      <c r="D104" s="37"/>
      <c r="E104" s="37" t="s">
        <v>79</v>
      </c>
      <c r="F104" s="37">
        <v>420</v>
      </c>
      <c r="G104" s="37"/>
      <c r="H104" s="37"/>
    </row>
    <row r="105" spans="1:8">
      <c r="A105" s="37"/>
      <c r="B105" s="37"/>
      <c r="C105" s="38"/>
      <c r="D105" s="37"/>
      <c r="E105" s="37" t="s">
        <v>288</v>
      </c>
      <c r="F105" s="37">
        <v>336</v>
      </c>
      <c r="G105" s="37"/>
      <c r="H105" s="37"/>
    </row>
    <row r="106" spans="1:8">
      <c r="A106" s="37"/>
      <c r="B106" s="37"/>
      <c r="C106" s="38"/>
      <c r="D106" s="37"/>
      <c r="E106" s="37" t="s">
        <v>83</v>
      </c>
      <c r="F106" s="37">
        <v>420</v>
      </c>
      <c r="G106" s="37"/>
      <c r="H106" s="37"/>
    </row>
    <row r="107" spans="1:8">
      <c r="A107" s="37"/>
      <c r="B107" s="37"/>
      <c r="C107" s="38"/>
      <c r="D107" s="37"/>
      <c r="E107" s="37" t="s">
        <v>84</v>
      </c>
      <c r="F107" s="37">
        <v>420</v>
      </c>
      <c r="G107" s="37"/>
      <c r="H107" s="37"/>
    </row>
    <row r="108" spans="1:8">
      <c r="A108" s="37"/>
      <c r="B108" s="37"/>
      <c r="C108" s="38"/>
      <c r="D108" s="37"/>
      <c r="E108" s="37" t="s">
        <v>289</v>
      </c>
      <c r="F108" s="37">
        <v>420</v>
      </c>
      <c r="G108" s="37"/>
      <c r="H108" s="37"/>
    </row>
    <row r="109" spans="1:8">
      <c r="A109" s="37"/>
      <c r="B109" s="37"/>
      <c r="C109" s="38"/>
      <c r="D109" s="37"/>
      <c r="E109" s="37" t="s">
        <v>290</v>
      </c>
      <c r="F109" s="37">
        <v>420</v>
      </c>
      <c r="G109" s="37"/>
      <c r="H109" s="37"/>
    </row>
    <row r="110" spans="1:8">
      <c r="A110" s="37"/>
      <c r="B110" s="37"/>
      <c r="C110" s="38" t="s">
        <v>291</v>
      </c>
      <c r="D110" s="37">
        <v>5936</v>
      </c>
      <c r="E110" s="37" t="s">
        <v>292</v>
      </c>
      <c r="F110" s="37">
        <v>420</v>
      </c>
      <c r="G110" s="37">
        <v>296800</v>
      </c>
      <c r="H110" s="37"/>
    </row>
    <row r="111" spans="1:8">
      <c r="A111" s="37"/>
      <c r="B111" s="37"/>
      <c r="C111" s="38"/>
      <c r="D111" s="37"/>
      <c r="E111" s="37" t="s">
        <v>293</v>
      </c>
      <c r="F111" s="37">
        <v>420</v>
      </c>
      <c r="G111" s="37"/>
      <c r="H111" s="37"/>
    </row>
    <row r="112" spans="1:8">
      <c r="A112" s="37"/>
      <c r="B112" s="37"/>
      <c r="C112" s="38"/>
      <c r="D112" s="37"/>
      <c r="E112" s="37" t="s">
        <v>294</v>
      </c>
      <c r="F112" s="37">
        <v>420</v>
      </c>
      <c r="G112" s="37"/>
      <c r="H112" s="37"/>
    </row>
    <row r="113" spans="1:8">
      <c r="A113" s="37"/>
      <c r="B113" s="37"/>
      <c r="C113" s="38"/>
      <c r="D113" s="37"/>
      <c r="E113" s="37" t="s">
        <v>295</v>
      </c>
      <c r="F113" s="37">
        <v>420</v>
      </c>
      <c r="G113" s="37"/>
      <c r="H113" s="37"/>
    </row>
    <row r="114" spans="1:8">
      <c r="A114" s="37"/>
      <c r="B114" s="37"/>
      <c r="C114" s="38"/>
      <c r="D114" s="37"/>
      <c r="E114" s="37" t="s">
        <v>296</v>
      </c>
      <c r="F114" s="37">
        <v>420</v>
      </c>
      <c r="G114" s="37"/>
      <c r="H114" s="37"/>
    </row>
    <row r="115" spans="1:8">
      <c r="A115" s="37"/>
      <c r="B115" s="37"/>
      <c r="C115" s="38"/>
      <c r="D115" s="37"/>
      <c r="E115" s="37" t="s">
        <v>297</v>
      </c>
      <c r="F115" s="37">
        <v>420</v>
      </c>
      <c r="G115" s="37"/>
      <c r="H115" s="37"/>
    </row>
    <row r="116" spans="1:8">
      <c r="A116" s="37"/>
      <c r="B116" s="37"/>
      <c r="C116" s="38"/>
      <c r="D116" s="37"/>
      <c r="E116" s="37" t="s">
        <v>298</v>
      </c>
      <c r="F116" s="37">
        <v>420</v>
      </c>
      <c r="G116" s="37"/>
      <c r="H116" s="37"/>
    </row>
    <row r="117" spans="1:8">
      <c r="A117" s="37"/>
      <c r="B117" s="37"/>
      <c r="C117" s="38"/>
      <c r="D117" s="37"/>
      <c r="E117" s="37" t="s">
        <v>299</v>
      </c>
      <c r="F117" s="37">
        <v>420</v>
      </c>
      <c r="G117" s="37"/>
      <c r="H117" s="37"/>
    </row>
    <row r="118" spans="1:8">
      <c r="A118" s="37"/>
      <c r="B118" s="37"/>
      <c r="C118" s="38"/>
      <c r="D118" s="37"/>
      <c r="E118" s="37" t="s">
        <v>300</v>
      </c>
      <c r="F118" s="37">
        <v>420</v>
      </c>
      <c r="G118" s="37"/>
      <c r="H118" s="37"/>
    </row>
    <row r="119" spans="1:8">
      <c r="A119" s="37"/>
      <c r="B119" s="37"/>
      <c r="C119" s="38"/>
      <c r="D119" s="37"/>
      <c r="E119" s="37" t="s">
        <v>87</v>
      </c>
      <c r="F119" s="37">
        <v>420</v>
      </c>
      <c r="G119" s="37"/>
      <c r="H119" s="37"/>
    </row>
    <row r="120" spans="1:8">
      <c r="A120" s="37"/>
      <c r="B120" s="37"/>
      <c r="C120" s="38"/>
      <c r="D120" s="37"/>
      <c r="E120" s="37" t="s">
        <v>301</v>
      </c>
      <c r="F120" s="37">
        <v>420</v>
      </c>
      <c r="G120" s="37"/>
      <c r="H120" s="37"/>
    </row>
    <row r="121" spans="1:8">
      <c r="A121" s="37"/>
      <c r="B121" s="37"/>
      <c r="C121" s="38"/>
      <c r="D121" s="37"/>
      <c r="E121" s="37" t="s">
        <v>302</v>
      </c>
      <c r="F121" s="37">
        <v>420</v>
      </c>
      <c r="G121" s="37"/>
      <c r="H121" s="37"/>
    </row>
    <row r="122" spans="1:8">
      <c r="A122" s="37"/>
      <c r="B122" s="37"/>
      <c r="C122" s="38"/>
      <c r="D122" s="37"/>
      <c r="E122" s="37" t="s">
        <v>303</v>
      </c>
      <c r="F122" s="37">
        <v>420</v>
      </c>
      <c r="G122" s="37"/>
      <c r="H122" s="37"/>
    </row>
    <row r="123" spans="1:8">
      <c r="A123" s="37"/>
      <c r="B123" s="37"/>
      <c r="C123" s="38"/>
      <c r="D123" s="37"/>
      <c r="E123" s="37" t="s">
        <v>304</v>
      </c>
      <c r="F123" s="37">
        <v>476</v>
      </c>
      <c r="G123" s="37"/>
      <c r="H123" s="37"/>
    </row>
    <row r="124" spans="1:8">
      <c r="A124" s="37"/>
      <c r="B124" s="37"/>
      <c r="C124" s="40" t="s">
        <v>305</v>
      </c>
      <c r="D124" s="40">
        <v>300</v>
      </c>
      <c r="E124" s="40" t="s">
        <v>305</v>
      </c>
      <c r="F124" s="37">
        <v>300</v>
      </c>
      <c r="G124" s="37">
        <v>15000</v>
      </c>
      <c r="H124" s="37"/>
    </row>
    <row r="125" spans="1:8">
      <c r="A125" s="37"/>
      <c r="B125" s="37"/>
      <c r="C125" s="40" t="s">
        <v>306</v>
      </c>
      <c r="D125" s="40">
        <v>300</v>
      </c>
      <c r="E125" s="40" t="s">
        <v>306</v>
      </c>
      <c r="F125" s="37">
        <v>300</v>
      </c>
      <c r="G125" s="37">
        <v>15000</v>
      </c>
      <c r="H125" s="37"/>
    </row>
    <row r="126" spans="1:8">
      <c r="A126" s="37"/>
      <c r="B126" s="37"/>
      <c r="C126" s="40" t="s">
        <v>307</v>
      </c>
      <c r="D126" s="40">
        <v>300</v>
      </c>
      <c r="E126" s="40" t="s">
        <v>307</v>
      </c>
      <c r="F126" s="37">
        <v>300</v>
      </c>
      <c r="G126" s="37">
        <v>15000</v>
      </c>
      <c r="H126" s="37"/>
    </row>
    <row r="127" spans="1:8">
      <c r="A127" s="37"/>
      <c r="B127" s="37"/>
      <c r="C127" s="40" t="s">
        <v>308</v>
      </c>
      <c r="D127" s="40">
        <v>300</v>
      </c>
      <c r="E127" s="40" t="s">
        <v>308</v>
      </c>
      <c r="F127" s="37">
        <v>300</v>
      </c>
      <c r="G127" s="37">
        <v>15000</v>
      </c>
      <c r="H127" s="37"/>
    </row>
    <row r="128" spans="1:8">
      <c r="A128" s="37" t="s">
        <v>31</v>
      </c>
      <c r="B128" s="37"/>
      <c r="C128" s="40"/>
      <c r="D128" s="40">
        <f>SUM(D103:D127)</f>
        <v>9992</v>
      </c>
      <c r="E128" s="40"/>
      <c r="F128" s="37">
        <f>SUM(F103:F127)</f>
        <v>9992</v>
      </c>
      <c r="G128" s="37">
        <f>SUM(G103:G127)</f>
        <v>499600</v>
      </c>
      <c r="H128" s="37"/>
    </row>
    <row r="129" spans="1:8">
      <c r="A129" s="37">
        <v>7</v>
      </c>
      <c r="B129" s="37" t="s">
        <v>89</v>
      </c>
      <c r="C129" s="40" t="s">
        <v>309</v>
      </c>
      <c r="D129" s="40">
        <v>300</v>
      </c>
      <c r="E129" s="40" t="s">
        <v>309</v>
      </c>
      <c r="F129" s="37">
        <v>300</v>
      </c>
      <c r="G129" s="37">
        <v>15000</v>
      </c>
      <c r="H129" s="37"/>
    </row>
    <row r="130" spans="1:8">
      <c r="A130" s="37"/>
      <c r="B130" s="37"/>
      <c r="C130" s="40" t="s">
        <v>310</v>
      </c>
      <c r="D130" s="40">
        <v>300</v>
      </c>
      <c r="E130" s="40" t="s">
        <v>310</v>
      </c>
      <c r="F130" s="37">
        <v>300</v>
      </c>
      <c r="G130" s="37">
        <v>15000</v>
      </c>
      <c r="H130" s="37"/>
    </row>
    <row r="131" spans="1:8">
      <c r="A131" s="37" t="s">
        <v>31</v>
      </c>
      <c r="B131" s="37"/>
      <c r="C131" s="40"/>
      <c r="D131" s="40">
        <f>SUM(D129:D130)</f>
        <v>600</v>
      </c>
      <c r="E131" s="40"/>
      <c r="F131" s="37">
        <f>SUM(F129:F130)</f>
        <v>600</v>
      </c>
      <c r="G131" s="37">
        <f>SUM(G129:G130)</f>
        <v>30000</v>
      </c>
      <c r="H131" s="37"/>
    </row>
    <row r="132" spans="1:8">
      <c r="A132" s="37">
        <v>8</v>
      </c>
      <c r="B132" s="37" t="s">
        <v>311</v>
      </c>
      <c r="C132" s="41" t="s">
        <v>312</v>
      </c>
      <c r="D132" s="40">
        <v>840</v>
      </c>
      <c r="E132" s="40" t="s">
        <v>101</v>
      </c>
      <c r="F132" s="37">
        <v>420</v>
      </c>
      <c r="G132" s="39">
        <v>42000</v>
      </c>
      <c r="H132" s="39"/>
    </row>
    <row r="133" spans="1:8">
      <c r="A133" s="37"/>
      <c r="B133" s="37"/>
      <c r="C133" s="41"/>
      <c r="D133" s="40"/>
      <c r="E133" s="40" t="s">
        <v>98</v>
      </c>
      <c r="F133" s="37">
        <v>420</v>
      </c>
      <c r="G133" s="39"/>
      <c r="H133" s="39"/>
    </row>
    <row r="134" spans="1:8">
      <c r="A134" s="37"/>
      <c r="B134" s="37"/>
      <c r="C134" s="40" t="s">
        <v>313</v>
      </c>
      <c r="D134" s="40">
        <v>300</v>
      </c>
      <c r="E134" s="40" t="s">
        <v>313</v>
      </c>
      <c r="F134" s="37">
        <v>300</v>
      </c>
      <c r="G134" s="37">
        <v>15000</v>
      </c>
      <c r="H134" s="37"/>
    </row>
    <row r="135" spans="1:8">
      <c r="A135" s="37"/>
      <c r="B135" s="37"/>
      <c r="C135" s="40" t="s">
        <v>314</v>
      </c>
      <c r="D135" s="40">
        <v>300</v>
      </c>
      <c r="E135" s="40" t="s">
        <v>314</v>
      </c>
      <c r="F135" s="37">
        <v>300</v>
      </c>
      <c r="G135" s="37">
        <v>15000</v>
      </c>
      <c r="H135" s="37"/>
    </row>
    <row r="136" spans="1:8">
      <c r="A136" s="37" t="s">
        <v>31</v>
      </c>
      <c r="B136" s="37"/>
      <c r="C136" s="40"/>
      <c r="D136" s="40">
        <f>SUM(D132:D135)</f>
        <v>1440</v>
      </c>
      <c r="E136" s="40"/>
      <c r="F136" s="37">
        <f>SUM(F132:F135)</f>
        <v>1440</v>
      </c>
      <c r="G136" s="37">
        <f>SUM(G132:G135)</f>
        <v>72000</v>
      </c>
      <c r="H136" s="37"/>
    </row>
    <row r="137" spans="1:8">
      <c r="A137" s="37">
        <v>9</v>
      </c>
      <c r="B137" s="37" t="s">
        <v>106</v>
      </c>
      <c r="C137" s="40" t="s">
        <v>315</v>
      </c>
      <c r="D137" s="40">
        <v>300</v>
      </c>
      <c r="E137" s="40" t="s">
        <v>315</v>
      </c>
      <c r="F137" s="37">
        <v>300</v>
      </c>
      <c r="G137" s="40">
        <v>15000</v>
      </c>
      <c r="H137" s="40"/>
    </row>
    <row r="138" spans="1:8">
      <c r="A138" s="37"/>
      <c r="B138" s="37"/>
      <c r="C138" s="40" t="s">
        <v>316</v>
      </c>
      <c r="D138" s="40">
        <v>300</v>
      </c>
      <c r="E138" s="40" t="s">
        <v>316</v>
      </c>
      <c r="F138" s="37">
        <v>300</v>
      </c>
      <c r="G138" s="40">
        <v>15000</v>
      </c>
      <c r="H138" s="40"/>
    </row>
    <row r="139" spans="1:8">
      <c r="A139" s="37"/>
      <c r="B139" s="37"/>
      <c r="C139" s="40" t="s">
        <v>317</v>
      </c>
      <c r="D139" s="40">
        <v>300</v>
      </c>
      <c r="E139" s="40" t="s">
        <v>317</v>
      </c>
      <c r="F139" s="37">
        <v>300</v>
      </c>
      <c r="G139" s="40">
        <v>15000</v>
      </c>
      <c r="H139" s="40"/>
    </row>
    <row r="140" spans="1:8">
      <c r="A140" s="37"/>
      <c r="B140" s="37"/>
      <c r="C140" s="40" t="s">
        <v>318</v>
      </c>
      <c r="D140" s="40">
        <v>300</v>
      </c>
      <c r="E140" s="40" t="s">
        <v>318</v>
      </c>
      <c r="F140" s="37">
        <v>300</v>
      </c>
      <c r="G140" s="40">
        <v>15000</v>
      </c>
      <c r="H140" s="40"/>
    </row>
    <row r="141" spans="1:8">
      <c r="A141" s="37"/>
      <c r="B141" s="37"/>
      <c r="C141" s="40" t="s">
        <v>319</v>
      </c>
      <c r="D141" s="40">
        <v>300</v>
      </c>
      <c r="E141" s="40" t="s">
        <v>319</v>
      </c>
      <c r="F141" s="37">
        <v>300</v>
      </c>
      <c r="G141" s="40">
        <v>15000</v>
      </c>
      <c r="H141" s="40"/>
    </row>
    <row r="142" spans="1:8">
      <c r="A142" s="37" t="s">
        <v>31</v>
      </c>
      <c r="B142" s="37"/>
      <c r="C142" s="40"/>
      <c r="D142" s="40">
        <f>SUM(D137:D141)</f>
        <v>1500</v>
      </c>
      <c r="E142" s="40"/>
      <c r="F142" s="37">
        <f>SUM(F137:F141)</f>
        <v>1500</v>
      </c>
      <c r="G142" s="40">
        <f>SUM(G137:G141)</f>
        <v>75000</v>
      </c>
      <c r="H142" s="40"/>
    </row>
    <row r="143" spans="1:8">
      <c r="A143" s="37">
        <v>10</v>
      </c>
      <c r="B143" s="37" t="s">
        <v>119</v>
      </c>
      <c r="C143" s="40" t="s">
        <v>320</v>
      </c>
      <c r="D143" s="40">
        <v>300</v>
      </c>
      <c r="E143" s="40" t="s">
        <v>320</v>
      </c>
      <c r="F143" s="37">
        <v>300</v>
      </c>
      <c r="G143" s="40">
        <v>15000</v>
      </c>
      <c r="H143" s="40"/>
    </row>
    <row r="144" spans="1:8">
      <c r="A144" s="37" t="s">
        <v>31</v>
      </c>
      <c r="B144" s="37"/>
      <c r="C144" s="40"/>
      <c r="D144" s="40">
        <f>SUM(D143:D143)</f>
        <v>300</v>
      </c>
      <c r="E144" s="40"/>
      <c r="F144" s="37">
        <f>SUM(F143:F143)</f>
        <v>300</v>
      </c>
      <c r="G144" s="40">
        <f>SUM(G143:G143)</f>
        <v>15000</v>
      </c>
      <c r="H144" s="40"/>
    </row>
    <row r="145" spans="1:8">
      <c r="A145" s="37">
        <v>11</v>
      </c>
      <c r="B145" s="37" t="s">
        <v>121</v>
      </c>
      <c r="C145" s="40" t="s">
        <v>321</v>
      </c>
      <c r="D145" s="40">
        <v>300</v>
      </c>
      <c r="E145" s="40" t="s">
        <v>321</v>
      </c>
      <c r="F145" s="37">
        <v>300</v>
      </c>
      <c r="G145" s="40">
        <v>15000</v>
      </c>
      <c r="H145" s="40"/>
    </row>
    <row r="146" spans="1:8">
      <c r="A146" s="37" t="s">
        <v>31</v>
      </c>
      <c r="B146" s="37"/>
      <c r="C146" s="40"/>
      <c r="D146" s="40">
        <f>SUM(D145:D145)</f>
        <v>300</v>
      </c>
      <c r="E146" s="40"/>
      <c r="F146" s="37">
        <f>SUM(F145:F145)</f>
        <v>300</v>
      </c>
      <c r="G146" s="40">
        <f>SUM(G145:G145)</f>
        <v>15000</v>
      </c>
      <c r="H146" s="40"/>
    </row>
    <row r="147" spans="1:8">
      <c r="A147" s="37">
        <v>12</v>
      </c>
      <c r="B147" s="37" t="s">
        <v>130</v>
      </c>
      <c r="C147" s="40" t="s">
        <v>322</v>
      </c>
      <c r="D147" s="40">
        <v>300</v>
      </c>
      <c r="E147" s="40" t="s">
        <v>322</v>
      </c>
      <c r="F147" s="37">
        <v>300</v>
      </c>
      <c r="G147" s="40">
        <v>15000</v>
      </c>
      <c r="H147" s="40"/>
    </row>
    <row r="148" spans="1:8">
      <c r="A148" s="37"/>
      <c r="B148" s="37"/>
      <c r="C148" s="40" t="s">
        <v>323</v>
      </c>
      <c r="D148" s="40">
        <v>300</v>
      </c>
      <c r="E148" s="40" t="s">
        <v>323</v>
      </c>
      <c r="F148" s="37">
        <v>300</v>
      </c>
      <c r="G148" s="40">
        <v>15000</v>
      </c>
      <c r="H148" s="40"/>
    </row>
    <row r="149" spans="1:8">
      <c r="A149" s="37"/>
      <c r="B149" s="37"/>
      <c r="C149" s="40" t="s">
        <v>324</v>
      </c>
      <c r="D149" s="40">
        <v>300</v>
      </c>
      <c r="E149" s="40" t="s">
        <v>324</v>
      </c>
      <c r="F149" s="37">
        <v>300</v>
      </c>
      <c r="G149" s="40">
        <v>15000</v>
      </c>
      <c r="H149" s="40"/>
    </row>
    <row r="150" spans="1:8">
      <c r="A150" s="37" t="s">
        <v>31</v>
      </c>
      <c r="B150" s="37"/>
      <c r="C150" s="40"/>
      <c r="D150" s="40">
        <f>SUM(D147:D149)</f>
        <v>900</v>
      </c>
      <c r="E150" s="40"/>
      <c r="F150" s="37">
        <f>SUM(F147:F149)</f>
        <v>900</v>
      </c>
      <c r="G150" s="40">
        <f>SUM(G147:G149)</f>
        <v>45000</v>
      </c>
      <c r="H150" s="40"/>
    </row>
    <row r="151" spans="1:8">
      <c r="A151" s="37">
        <v>13</v>
      </c>
      <c r="B151" s="37" t="s">
        <v>145</v>
      </c>
      <c r="C151" s="40" t="s">
        <v>325</v>
      </c>
      <c r="D151" s="40">
        <v>300</v>
      </c>
      <c r="E151" s="40" t="s">
        <v>325</v>
      </c>
      <c r="F151" s="37">
        <v>300</v>
      </c>
      <c r="G151" s="40">
        <v>15000</v>
      </c>
      <c r="H151" s="40"/>
    </row>
    <row r="152" spans="1:8">
      <c r="A152" s="37" t="s">
        <v>31</v>
      </c>
      <c r="B152" s="37"/>
      <c r="C152" s="40"/>
      <c r="D152" s="40">
        <f>SUM(D151:D151)</f>
        <v>300</v>
      </c>
      <c r="E152" s="40"/>
      <c r="F152" s="37">
        <f>SUM(F151:F151)</f>
        <v>300</v>
      </c>
      <c r="G152" s="40">
        <f>SUM(G151:G151)</f>
        <v>15000</v>
      </c>
      <c r="H152" s="40"/>
    </row>
    <row r="153" spans="1:8">
      <c r="A153" s="37">
        <v>14</v>
      </c>
      <c r="B153" s="37" t="s">
        <v>149</v>
      </c>
      <c r="C153" s="38" t="s">
        <v>326</v>
      </c>
      <c r="D153" s="37">
        <v>161</v>
      </c>
      <c r="E153" s="37" t="s">
        <v>154</v>
      </c>
      <c r="F153" s="37">
        <v>161</v>
      </c>
      <c r="G153" s="37">
        <f>F153*50</f>
        <v>8050</v>
      </c>
      <c r="H153" s="37"/>
    </row>
    <row r="154" spans="1:8">
      <c r="A154" s="37" t="s">
        <v>31</v>
      </c>
      <c r="B154" s="37"/>
      <c r="C154" s="38"/>
      <c r="D154" s="37">
        <f>SUM(D153:D153)</f>
        <v>161</v>
      </c>
      <c r="E154" s="37"/>
      <c r="F154" s="37">
        <f>SUM(F153:F153)</f>
        <v>161</v>
      </c>
      <c r="G154" s="37">
        <f>SUM(G153:G153)</f>
        <v>8050</v>
      </c>
      <c r="H154" s="37"/>
    </row>
    <row r="155" ht="17" customHeight="1" spans="1:8">
      <c r="A155" s="37">
        <v>15</v>
      </c>
      <c r="B155" s="37" t="s">
        <v>156</v>
      </c>
      <c r="C155" s="38" t="s">
        <v>327</v>
      </c>
      <c r="D155" s="37">
        <v>840</v>
      </c>
      <c r="E155" s="37" t="s">
        <v>164</v>
      </c>
      <c r="F155" s="37">
        <v>420</v>
      </c>
      <c r="G155" s="37">
        <v>42000</v>
      </c>
      <c r="H155" s="38"/>
    </row>
    <row r="156" spans="1:8">
      <c r="A156" s="37"/>
      <c r="B156" s="37"/>
      <c r="C156" s="38"/>
      <c r="D156" s="37"/>
      <c r="E156" s="37" t="s">
        <v>165</v>
      </c>
      <c r="F156" s="37">
        <v>420</v>
      </c>
      <c r="G156" s="37"/>
      <c r="H156" s="38"/>
    </row>
    <row r="157" spans="1:8">
      <c r="A157" s="37"/>
      <c r="B157" s="37"/>
      <c r="C157" s="38" t="s">
        <v>328</v>
      </c>
      <c r="D157" s="37">
        <v>840</v>
      </c>
      <c r="E157" s="37" t="s">
        <v>162</v>
      </c>
      <c r="F157" s="37">
        <v>420</v>
      </c>
      <c r="G157" s="37">
        <v>42000</v>
      </c>
      <c r="H157" s="38"/>
    </row>
    <row r="158" spans="1:8">
      <c r="A158" s="37"/>
      <c r="B158" s="37"/>
      <c r="C158" s="38"/>
      <c r="D158" s="37"/>
      <c r="E158" s="37" t="s">
        <v>160</v>
      </c>
      <c r="F158" s="37">
        <v>420</v>
      </c>
      <c r="G158" s="37"/>
      <c r="H158" s="38"/>
    </row>
    <row r="159" spans="1:8">
      <c r="A159" s="37"/>
      <c r="B159" s="37"/>
      <c r="C159" s="38" t="s">
        <v>329</v>
      </c>
      <c r="D159" s="37">
        <v>420</v>
      </c>
      <c r="E159" s="37" t="s">
        <v>166</v>
      </c>
      <c r="F159" s="37">
        <v>420</v>
      </c>
      <c r="G159" s="37">
        <f>F159*50</f>
        <v>21000</v>
      </c>
      <c r="H159" s="37"/>
    </row>
    <row r="160" spans="1:8">
      <c r="A160" s="37"/>
      <c r="B160" s="37"/>
      <c r="C160" s="38" t="s">
        <v>330</v>
      </c>
      <c r="D160" s="37">
        <v>420</v>
      </c>
      <c r="E160" s="37" t="s">
        <v>163</v>
      </c>
      <c r="F160" s="37">
        <v>420</v>
      </c>
      <c r="G160" s="37">
        <f>F160*50</f>
        <v>21000</v>
      </c>
      <c r="H160" s="37"/>
    </row>
    <row r="161" spans="1:8">
      <c r="A161" s="37"/>
      <c r="B161" s="37"/>
      <c r="C161" s="40" t="s">
        <v>331</v>
      </c>
      <c r="D161" s="40">
        <v>300</v>
      </c>
      <c r="E161" s="40" t="s">
        <v>331</v>
      </c>
      <c r="F161" s="37">
        <v>300</v>
      </c>
      <c r="G161" s="40">
        <v>15000</v>
      </c>
      <c r="H161" s="40"/>
    </row>
    <row r="162" spans="1:8">
      <c r="A162" s="37"/>
      <c r="B162" s="37"/>
      <c r="C162" s="40" t="s">
        <v>332</v>
      </c>
      <c r="D162" s="40">
        <v>300</v>
      </c>
      <c r="E162" s="40" t="s">
        <v>332</v>
      </c>
      <c r="F162" s="37">
        <v>300</v>
      </c>
      <c r="G162" s="40">
        <v>15000</v>
      </c>
      <c r="H162" s="40"/>
    </row>
    <row r="163" spans="1:8">
      <c r="A163" s="37"/>
      <c r="B163" s="37"/>
      <c r="C163" s="40" t="s">
        <v>333</v>
      </c>
      <c r="D163" s="40">
        <v>300</v>
      </c>
      <c r="E163" s="40" t="s">
        <v>333</v>
      </c>
      <c r="F163" s="37">
        <v>300</v>
      </c>
      <c r="G163" s="40">
        <v>15000</v>
      </c>
      <c r="H163" s="40"/>
    </row>
    <row r="164" spans="1:8">
      <c r="A164" s="37"/>
      <c r="B164" s="37"/>
      <c r="C164" s="40" t="s">
        <v>334</v>
      </c>
      <c r="D164" s="40">
        <v>300</v>
      </c>
      <c r="E164" s="40" t="s">
        <v>334</v>
      </c>
      <c r="F164" s="37">
        <v>300</v>
      </c>
      <c r="G164" s="40">
        <v>15000</v>
      </c>
      <c r="H164" s="40"/>
    </row>
    <row r="165" spans="1:8">
      <c r="A165" s="37" t="s">
        <v>31</v>
      </c>
      <c r="B165" s="37"/>
      <c r="C165" s="40"/>
      <c r="D165" s="40">
        <f>SUM(D155:D164)</f>
        <v>3720</v>
      </c>
      <c r="E165" s="40"/>
      <c r="F165" s="37">
        <f>SUM(F155:F164)</f>
        <v>3720</v>
      </c>
      <c r="G165" s="40">
        <f>SUM(G155:G164)</f>
        <v>186000</v>
      </c>
      <c r="H165" s="40"/>
    </row>
    <row r="166" spans="1:8">
      <c r="A166" s="37">
        <v>16</v>
      </c>
      <c r="B166" s="37" t="s">
        <v>168</v>
      </c>
      <c r="C166" s="38" t="s">
        <v>335</v>
      </c>
      <c r="D166" s="37">
        <v>2968</v>
      </c>
      <c r="E166" s="37" t="s">
        <v>173</v>
      </c>
      <c r="F166" s="37">
        <v>420</v>
      </c>
      <c r="G166" s="37">
        <v>148400</v>
      </c>
      <c r="H166" s="38"/>
    </row>
    <row r="167" spans="1:8">
      <c r="A167" s="37"/>
      <c r="B167" s="37"/>
      <c r="C167" s="38"/>
      <c r="D167" s="37"/>
      <c r="E167" s="37" t="s">
        <v>171</v>
      </c>
      <c r="F167" s="37">
        <v>420</v>
      </c>
      <c r="G167" s="37"/>
      <c r="H167" s="38"/>
    </row>
    <row r="168" spans="1:8">
      <c r="A168" s="37"/>
      <c r="B168" s="37"/>
      <c r="C168" s="38"/>
      <c r="D168" s="37"/>
      <c r="E168" s="37" t="s">
        <v>174</v>
      </c>
      <c r="F168" s="37">
        <v>427</v>
      </c>
      <c r="G168" s="37"/>
      <c r="H168" s="38"/>
    </row>
    <row r="169" spans="1:8">
      <c r="A169" s="37"/>
      <c r="B169" s="37"/>
      <c r="C169" s="38"/>
      <c r="D169" s="37"/>
      <c r="E169" s="37" t="s">
        <v>169</v>
      </c>
      <c r="F169" s="37">
        <v>420</v>
      </c>
      <c r="G169" s="37"/>
      <c r="H169" s="38"/>
    </row>
    <row r="170" spans="1:8">
      <c r="A170" s="37"/>
      <c r="B170" s="37"/>
      <c r="C170" s="38"/>
      <c r="D170" s="37"/>
      <c r="E170" s="37" t="s">
        <v>172</v>
      </c>
      <c r="F170" s="37">
        <v>427</v>
      </c>
      <c r="G170" s="37"/>
      <c r="H170" s="38"/>
    </row>
    <row r="171" spans="1:8">
      <c r="A171" s="37"/>
      <c r="B171" s="37"/>
      <c r="C171" s="38"/>
      <c r="D171" s="37"/>
      <c r="E171" s="37" t="s">
        <v>176</v>
      </c>
      <c r="F171" s="37">
        <v>420</v>
      </c>
      <c r="G171" s="37"/>
      <c r="H171" s="38"/>
    </row>
    <row r="172" spans="1:8">
      <c r="A172" s="37"/>
      <c r="B172" s="37"/>
      <c r="C172" s="38"/>
      <c r="D172" s="37"/>
      <c r="E172" s="37" t="s">
        <v>170</v>
      </c>
      <c r="F172" s="37">
        <v>434</v>
      </c>
      <c r="G172" s="37"/>
      <c r="H172" s="38"/>
    </row>
    <row r="173" spans="1:8">
      <c r="A173" s="37"/>
      <c r="B173" s="37"/>
      <c r="C173" s="38" t="s">
        <v>336</v>
      </c>
      <c r="D173" s="37">
        <v>420</v>
      </c>
      <c r="E173" s="37" t="s">
        <v>337</v>
      </c>
      <c r="F173" s="37">
        <v>420</v>
      </c>
      <c r="G173" s="37">
        <f>F173*50</f>
        <v>21000</v>
      </c>
      <c r="H173" s="37"/>
    </row>
    <row r="174" spans="1:8">
      <c r="A174" s="37" t="s">
        <v>31</v>
      </c>
      <c r="B174" s="37"/>
      <c r="C174" s="38"/>
      <c r="D174" s="37">
        <f>SUM(D166:D173)</f>
        <v>3388</v>
      </c>
      <c r="E174" s="37"/>
      <c r="F174" s="37">
        <f>SUM(F166:F173)</f>
        <v>3388</v>
      </c>
      <c r="G174" s="37">
        <f>SUM(G166:G173)</f>
        <v>169400</v>
      </c>
      <c r="H174" s="37"/>
    </row>
    <row r="175" spans="1:8">
      <c r="A175" s="37" t="s">
        <v>338</v>
      </c>
      <c r="B175" s="37"/>
      <c r="C175" s="37"/>
      <c r="D175" s="37">
        <v>56143</v>
      </c>
      <c r="E175" s="37"/>
      <c r="F175" s="37">
        <v>56143</v>
      </c>
      <c r="G175" s="45">
        <v>2807150</v>
      </c>
      <c r="H175" s="37"/>
    </row>
    <row r="176" spans="1:7">
      <c r="A176" s="33"/>
      <c r="B176" s="33"/>
      <c r="C176" s="33"/>
      <c r="D176" s="33"/>
      <c r="E176" s="33"/>
      <c r="F176" s="33"/>
      <c r="G176" s="33"/>
    </row>
    <row r="177" spans="1:7">
      <c r="A177" s="33" t="s">
        <v>339</v>
      </c>
      <c r="B177" s="33"/>
      <c r="C177" s="33"/>
      <c r="D177" s="33"/>
      <c r="E177" s="33"/>
      <c r="F177" s="33"/>
      <c r="G177" s="33"/>
    </row>
  </sheetData>
  <mergeCells count="102">
    <mergeCell ref="A2:H2"/>
    <mergeCell ref="A10:B10"/>
    <mergeCell ref="A25:B25"/>
    <mergeCell ref="A33:B33"/>
    <mergeCell ref="A100:B100"/>
    <mergeCell ref="A102:B102"/>
    <mergeCell ref="A128:B128"/>
    <mergeCell ref="A131:B131"/>
    <mergeCell ref="A136:B136"/>
    <mergeCell ref="A142:B142"/>
    <mergeCell ref="A144:B144"/>
    <mergeCell ref="A146:B146"/>
    <mergeCell ref="A150:B150"/>
    <mergeCell ref="A152:B152"/>
    <mergeCell ref="A154:B154"/>
    <mergeCell ref="A165:B165"/>
    <mergeCell ref="A174:B174"/>
    <mergeCell ref="A175:B175"/>
    <mergeCell ref="A5:A9"/>
    <mergeCell ref="A11:A24"/>
    <mergeCell ref="A26:A32"/>
    <mergeCell ref="A34:A50"/>
    <mergeCell ref="A51:A99"/>
    <mergeCell ref="A103:A127"/>
    <mergeCell ref="A129:A130"/>
    <mergeCell ref="A132:A135"/>
    <mergeCell ref="A137:A141"/>
    <mergeCell ref="A147:A149"/>
    <mergeCell ref="A155:A164"/>
    <mergeCell ref="A166:A173"/>
    <mergeCell ref="B5:B9"/>
    <mergeCell ref="B11:B24"/>
    <mergeCell ref="B26:B32"/>
    <mergeCell ref="B34:B50"/>
    <mergeCell ref="B51:B99"/>
    <mergeCell ref="B103:B127"/>
    <mergeCell ref="B129:B130"/>
    <mergeCell ref="B132:B135"/>
    <mergeCell ref="B137:B141"/>
    <mergeCell ref="B147:B149"/>
    <mergeCell ref="B155:B164"/>
    <mergeCell ref="B166:B173"/>
    <mergeCell ref="C5:C7"/>
    <mergeCell ref="C12:C16"/>
    <mergeCell ref="C17:C21"/>
    <mergeCell ref="C34:C50"/>
    <mergeCell ref="C51:C53"/>
    <mergeCell ref="C54:C60"/>
    <mergeCell ref="C61:C65"/>
    <mergeCell ref="C66:C75"/>
    <mergeCell ref="C77:C92"/>
    <mergeCell ref="C95:C98"/>
    <mergeCell ref="C103:C109"/>
    <mergeCell ref="C110:C123"/>
    <mergeCell ref="C132:C133"/>
    <mergeCell ref="C155:C156"/>
    <mergeCell ref="C157:C158"/>
    <mergeCell ref="C166:C172"/>
    <mergeCell ref="D5:D7"/>
    <mergeCell ref="D12:D16"/>
    <mergeCell ref="D17:D21"/>
    <mergeCell ref="D34:D50"/>
    <mergeCell ref="D51:D53"/>
    <mergeCell ref="D54:D60"/>
    <mergeCell ref="D61:D65"/>
    <mergeCell ref="D66:D75"/>
    <mergeCell ref="D77:D92"/>
    <mergeCell ref="D95:D98"/>
    <mergeCell ref="D103:D109"/>
    <mergeCell ref="D110:D123"/>
    <mergeCell ref="D132:D133"/>
    <mergeCell ref="D155:D156"/>
    <mergeCell ref="D157:D158"/>
    <mergeCell ref="D166:D172"/>
    <mergeCell ref="G5:G7"/>
    <mergeCell ref="G12:G16"/>
    <mergeCell ref="G17:G21"/>
    <mergeCell ref="G34:G53"/>
    <mergeCell ref="G54:G65"/>
    <mergeCell ref="G66:G75"/>
    <mergeCell ref="G77:G92"/>
    <mergeCell ref="G95:G98"/>
    <mergeCell ref="G103:G109"/>
    <mergeCell ref="G110:G123"/>
    <mergeCell ref="G132:G133"/>
    <mergeCell ref="G155:G156"/>
    <mergeCell ref="G157:G158"/>
    <mergeCell ref="G166:G172"/>
    <mergeCell ref="H5:H7"/>
    <mergeCell ref="H12:H16"/>
    <mergeCell ref="H17:H21"/>
    <mergeCell ref="H34:H53"/>
    <mergeCell ref="H54:H65"/>
    <mergeCell ref="H66:H75"/>
    <mergeCell ref="H77:H92"/>
    <mergeCell ref="H95:H98"/>
    <mergeCell ref="H103:H109"/>
    <mergeCell ref="H110:H123"/>
    <mergeCell ref="H132:H133"/>
    <mergeCell ref="H155:H156"/>
    <mergeCell ref="H157:H158"/>
    <mergeCell ref="H166:H172"/>
  </mergeCells>
  <pageMargins left="0.472222222222222" right="0.472222222222222" top="1" bottom="0.802777777777778" header="0.5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1"/>
  <sheetViews>
    <sheetView workbookViewId="0">
      <pane xSplit="3" ySplit="4" topLeftCell="D146" activePane="bottomRight" state="frozen"/>
      <selection/>
      <selection pane="topRight"/>
      <selection pane="bottomLeft"/>
      <selection pane="bottomRight" activeCell="G180" sqref="G180"/>
    </sheetView>
  </sheetViews>
  <sheetFormatPr defaultColWidth="9" defaultRowHeight="13.5"/>
  <cols>
    <col min="1" max="1" width="6.875" style="2" customWidth="1"/>
    <col min="2" max="2" width="7.125" style="2" customWidth="1"/>
    <col min="3" max="3" width="9.25" style="2" customWidth="1"/>
    <col min="4" max="4" width="8.375" style="2" customWidth="1"/>
    <col min="5" max="5" width="14.375" style="3" customWidth="1"/>
    <col min="6" max="6" width="11.125" style="4" customWidth="1"/>
    <col min="7" max="7" width="10.75" style="5" customWidth="1"/>
    <col min="8" max="8" width="11" style="4" customWidth="1"/>
    <col min="9" max="9" width="12.6416666666667" style="3" customWidth="1"/>
    <col min="10" max="10" width="14.0166666666667" style="2" customWidth="1"/>
    <col min="11" max="11" width="13.75" style="2" customWidth="1"/>
    <col min="12" max="12" width="10" style="5" customWidth="1"/>
    <col min="13" max="13" width="8.65" style="2" customWidth="1"/>
    <col min="14" max="16384" width="9" style="2"/>
  </cols>
  <sheetData>
    <row r="1" spans="1:1">
      <c r="A1" s="6" t="s">
        <v>184</v>
      </c>
    </row>
    <row r="2" ht="25.5" spans="1:13">
      <c r="A2" s="7" t="s">
        <v>340</v>
      </c>
      <c r="B2" s="7"/>
      <c r="C2" s="7"/>
      <c r="D2" s="7"/>
      <c r="E2" s="8"/>
      <c r="F2" s="9"/>
      <c r="G2" s="10"/>
      <c r="H2" s="9"/>
      <c r="I2" s="8"/>
      <c r="J2" s="7"/>
      <c r="K2" s="7"/>
      <c r="L2" s="10"/>
      <c r="M2" s="7"/>
    </row>
    <row r="3" ht="17" customHeight="1" spans="1:12">
      <c r="A3" s="7"/>
      <c r="B3" s="7"/>
      <c r="C3" s="7"/>
      <c r="D3" s="7"/>
      <c r="E3" s="8"/>
      <c r="F3" s="9"/>
      <c r="G3" s="10"/>
      <c r="H3" s="9"/>
      <c r="I3" s="8"/>
      <c r="J3" s="27"/>
      <c r="K3" s="7"/>
      <c r="L3" s="28" t="s">
        <v>341</v>
      </c>
    </row>
    <row r="4" ht="27" customHeight="1" spans="1:13">
      <c r="A4" s="11" t="s">
        <v>4</v>
      </c>
      <c r="B4" s="11" t="s">
        <v>5</v>
      </c>
      <c r="C4" s="11" t="s">
        <v>6</v>
      </c>
      <c r="D4" s="12" t="s">
        <v>342</v>
      </c>
      <c r="E4" s="13" t="s">
        <v>8</v>
      </c>
      <c r="F4" s="14" t="s">
        <v>343</v>
      </c>
      <c r="G4" s="15" t="s">
        <v>344</v>
      </c>
      <c r="H4" s="14" t="s">
        <v>345</v>
      </c>
      <c r="I4" s="13" t="s">
        <v>346</v>
      </c>
      <c r="J4" s="13" t="s">
        <v>347</v>
      </c>
      <c r="K4" s="12" t="s">
        <v>348</v>
      </c>
      <c r="L4" s="15" t="s">
        <v>349</v>
      </c>
      <c r="M4" s="12" t="s">
        <v>15</v>
      </c>
    </row>
    <row r="5" customHeight="1" spans="1:13">
      <c r="A5" s="16">
        <v>1</v>
      </c>
      <c r="B5" s="16" t="s">
        <v>16</v>
      </c>
      <c r="C5" s="16" t="s">
        <v>17</v>
      </c>
      <c r="D5" s="16">
        <v>420</v>
      </c>
      <c r="E5" s="17">
        <v>580923.604386793</v>
      </c>
      <c r="F5" s="18">
        <v>98960</v>
      </c>
      <c r="G5" s="18">
        <v>21000</v>
      </c>
      <c r="H5" s="18">
        <v>22615.308315424</v>
      </c>
      <c r="I5" s="17">
        <v>8400.54859911298</v>
      </c>
      <c r="J5" s="17">
        <v>72462.3359879704</v>
      </c>
      <c r="K5" s="17">
        <f>E5-F5-G5-H5-I5-J5</f>
        <v>357485.411484286</v>
      </c>
      <c r="L5" s="18">
        <v>60000</v>
      </c>
      <c r="M5" s="16" t="s">
        <v>18</v>
      </c>
    </row>
    <row r="6" customHeight="1" spans="1:13">
      <c r="A6" s="16">
        <v>2</v>
      </c>
      <c r="B6" s="16"/>
      <c r="C6" s="16" t="s">
        <v>16</v>
      </c>
      <c r="D6" s="16">
        <v>300</v>
      </c>
      <c r="E6" s="17">
        <v>375029.82</v>
      </c>
      <c r="F6" s="18">
        <v>114220</v>
      </c>
      <c r="G6" s="18">
        <v>15000</v>
      </c>
      <c r="H6" s="18">
        <v>11086.9565217391</v>
      </c>
      <c r="I6" s="17">
        <v>6000.39185650927</v>
      </c>
      <c r="J6" s="17">
        <f>7393636.75/56143*D6</f>
        <v>39507.8821046257</v>
      </c>
      <c r="K6" s="17">
        <f t="shared" ref="K6:K17" si="0">E6-F6-G6-H6-I6-J6</f>
        <v>189214.589517126</v>
      </c>
      <c r="L6" s="18">
        <v>40000</v>
      </c>
      <c r="M6" s="16" t="s">
        <v>350</v>
      </c>
    </row>
    <row r="7" customHeight="1" spans="1:13">
      <c r="A7" s="16">
        <v>3</v>
      </c>
      <c r="B7" s="16"/>
      <c r="C7" s="16" t="s">
        <v>20</v>
      </c>
      <c r="D7" s="16">
        <v>300</v>
      </c>
      <c r="E7" s="17">
        <v>375039.94</v>
      </c>
      <c r="F7" s="18">
        <v>114090</v>
      </c>
      <c r="G7" s="18">
        <v>15000</v>
      </c>
      <c r="H7" s="18">
        <v>11086.9565217391</v>
      </c>
      <c r="I7" s="17">
        <v>6000.39185650927</v>
      </c>
      <c r="J7" s="17">
        <f>7393636.75/56143*D7</f>
        <v>39507.8821046257</v>
      </c>
      <c r="K7" s="17">
        <f t="shared" si="0"/>
        <v>189354.709517126</v>
      </c>
      <c r="L7" s="18">
        <v>40000</v>
      </c>
      <c r="M7" s="16" t="s">
        <v>350</v>
      </c>
    </row>
    <row r="8" customHeight="1" spans="1:13">
      <c r="A8" s="16">
        <v>4</v>
      </c>
      <c r="B8" s="16"/>
      <c r="C8" s="16" t="s">
        <v>21</v>
      </c>
      <c r="D8" s="16">
        <v>483</v>
      </c>
      <c r="E8" s="17">
        <v>660667.5066</v>
      </c>
      <c r="F8" s="18">
        <v>49700</v>
      </c>
      <c r="G8" s="18">
        <v>24150</v>
      </c>
      <c r="H8" s="18">
        <v>26007.6045627376</v>
      </c>
      <c r="I8" s="17">
        <v>9660.63088897993</v>
      </c>
      <c r="J8" s="17">
        <v>83331.686386166</v>
      </c>
      <c r="K8" s="17">
        <f t="shared" si="0"/>
        <v>467817.584762116</v>
      </c>
      <c r="L8" s="18">
        <v>60000</v>
      </c>
      <c r="M8" s="16" t="s">
        <v>18</v>
      </c>
    </row>
    <row r="9" customHeight="1" spans="1:13">
      <c r="A9" s="16">
        <v>5</v>
      </c>
      <c r="B9" s="16"/>
      <c r="C9" s="16" t="s">
        <v>22</v>
      </c>
      <c r="D9" s="16">
        <v>420</v>
      </c>
      <c r="E9" s="17">
        <v>574493.484</v>
      </c>
      <c r="F9" s="18">
        <v>21330</v>
      </c>
      <c r="G9" s="18">
        <v>21000</v>
      </c>
      <c r="H9" s="18">
        <v>22615.308315424</v>
      </c>
      <c r="I9" s="17">
        <v>8400.54859911298</v>
      </c>
      <c r="J9" s="17">
        <v>72462.3359879704</v>
      </c>
      <c r="K9" s="17">
        <f t="shared" si="0"/>
        <v>428685.291097493</v>
      </c>
      <c r="L9" s="18">
        <v>60000</v>
      </c>
      <c r="M9" s="16" t="s">
        <v>18</v>
      </c>
    </row>
    <row r="10" customHeight="1" spans="1:13">
      <c r="A10" s="16">
        <v>6</v>
      </c>
      <c r="B10" s="16"/>
      <c r="C10" s="16" t="s">
        <v>23</v>
      </c>
      <c r="D10" s="16">
        <v>420</v>
      </c>
      <c r="E10" s="17">
        <v>574493.484</v>
      </c>
      <c r="F10" s="18">
        <v>52620</v>
      </c>
      <c r="G10" s="18">
        <v>21000</v>
      </c>
      <c r="H10" s="18">
        <v>22615.308315424</v>
      </c>
      <c r="I10" s="17">
        <v>8400.54859911298</v>
      </c>
      <c r="J10" s="17">
        <v>72462.3359879704</v>
      </c>
      <c r="K10" s="17">
        <f t="shared" si="0"/>
        <v>397395.291097493</v>
      </c>
      <c r="L10" s="18">
        <v>60000</v>
      </c>
      <c r="M10" s="16" t="s">
        <v>18</v>
      </c>
    </row>
    <row r="11" customHeight="1" spans="1:13">
      <c r="A11" s="16">
        <v>7</v>
      </c>
      <c r="B11" s="16"/>
      <c r="C11" s="16" t="s">
        <v>24</v>
      </c>
      <c r="D11" s="16">
        <v>420</v>
      </c>
      <c r="E11" s="17">
        <v>600595.784834356</v>
      </c>
      <c r="F11" s="18">
        <v>174690</v>
      </c>
      <c r="G11" s="18">
        <v>21000</v>
      </c>
      <c r="H11" s="18">
        <v>22615.308315424</v>
      </c>
      <c r="I11" s="17">
        <v>8400.54859911298</v>
      </c>
      <c r="J11" s="17">
        <v>72462.3359879704</v>
      </c>
      <c r="K11" s="17">
        <f t="shared" si="0"/>
        <v>301427.591931849</v>
      </c>
      <c r="L11" s="18">
        <v>60000</v>
      </c>
      <c r="M11" s="16" t="s">
        <v>18</v>
      </c>
    </row>
    <row r="12" customHeight="1" spans="1:13">
      <c r="A12" s="16">
        <v>8</v>
      </c>
      <c r="B12" s="16"/>
      <c r="C12" s="16" t="s">
        <v>25</v>
      </c>
      <c r="D12" s="16">
        <v>420</v>
      </c>
      <c r="E12" s="17">
        <v>580923.604386793</v>
      </c>
      <c r="F12" s="18">
        <v>75080</v>
      </c>
      <c r="G12" s="18">
        <v>21000</v>
      </c>
      <c r="H12" s="18">
        <v>22615.308315424</v>
      </c>
      <c r="I12" s="17">
        <v>8400.54859911298</v>
      </c>
      <c r="J12" s="17">
        <v>72462.3359879704</v>
      </c>
      <c r="K12" s="17">
        <f t="shared" si="0"/>
        <v>381365.411484286</v>
      </c>
      <c r="L12" s="18">
        <v>60000</v>
      </c>
      <c r="M12" s="16" t="s">
        <v>18</v>
      </c>
    </row>
    <row r="13" customHeight="1" spans="1:13">
      <c r="A13" s="16">
        <v>9</v>
      </c>
      <c r="B13" s="16"/>
      <c r="C13" s="16" t="s">
        <v>26</v>
      </c>
      <c r="D13" s="16">
        <v>392</v>
      </c>
      <c r="E13" s="17">
        <v>560556.065845399</v>
      </c>
      <c r="F13" s="18">
        <v>97610</v>
      </c>
      <c r="G13" s="18">
        <v>19600</v>
      </c>
      <c r="H13" s="18">
        <v>21107.6210943958</v>
      </c>
      <c r="I13" s="17">
        <v>7840.51202583878</v>
      </c>
      <c r="J13" s="17">
        <v>67631.5135887724</v>
      </c>
      <c r="K13" s="17">
        <f t="shared" si="0"/>
        <v>346766.419136392</v>
      </c>
      <c r="L13" s="18">
        <v>60000</v>
      </c>
      <c r="M13" s="16" t="s">
        <v>18</v>
      </c>
    </row>
    <row r="14" customHeight="1" spans="1:13">
      <c r="A14" s="16">
        <v>10</v>
      </c>
      <c r="B14" s="16"/>
      <c r="C14" s="16" t="s">
        <v>27</v>
      </c>
      <c r="D14" s="16">
        <v>329</v>
      </c>
      <c r="E14" s="17">
        <v>470466.698120245</v>
      </c>
      <c r="F14" s="18">
        <v>25950</v>
      </c>
      <c r="G14" s="18">
        <v>16450</v>
      </c>
      <c r="H14" s="18">
        <v>17715.3248470822</v>
      </c>
      <c r="I14" s="17">
        <v>6580.42973597183</v>
      </c>
      <c r="J14" s="17">
        <v>56762.1631905768</v>
      </c>
      <c r="K14" s="17">
        <f t="shared" si="0"/>
        <v>347008.780346614</v>
      </c>
      <c r="L14" s="18">
        <v>60000</v>
      </c>
      <c r="M14" s="16" t="s">
        <v>18</v>
      </c>
    </row>
    <row r="15" customHeight="1" spans="1:13">
      <c r="A15" s="16">
        <v>11</v>
      </c>
      <c r="B15" s="16"/>
      <c r="C15" s="16" t="s">
        <v>28</v>
      </c>
      <c r="D15" s="16">
        <v>420</v>
      </c>
      <c r="E15" s="17">
        <v>578651.661070422</v>
      </c>
      <c r="F15" s="18">
        <v>14440</v>
      </c>
      <c r="G15" s="18">
        <v>21000</v>
      </c>
      <c r="H15" s="18">
        <v>22615.308315424</v>
      </c>
      <c r="I15" s="17">
        <v>8400.54859911298</v>
      </c>
      <c r="J15" s="17">
        <v>72462.3359879704</v>
      </c>
      <c r="K15" s="17">
        <f t="shared" si="0"/>
        <v>439733.468167915</v>
      </c>
      <c r="L15" s="18">
        <v>60000</v>
      </c>
      <c r="M15" s="16" t="s">
        <v>18</v>
      </c>
    </row>
    <row r="16" customHeight="1" spans="1:13">
      <c r="A16" s="16">
        <v>12</v>
      </c>
      <c r="B16" s="16"/>
      <c r="C16" s="16" t="s">
        <v>29</v>
      </c>
      <c r="D16" s="16">
        <v>420</v>
      </c>
      <c r="E16" s="17">
        <v>580923.604386793</v>
      </c>
      <c r="F16" s="18">
        <v>116200</v>
      </c>
      <c r="G16" s="18">
        <v>21000</v>
      </c>
      <c r="H16" s="18">
        <v>22615.308315424</v>
      </c>
      <c r="I16" s="17">
        <v>8400.54859911298</v>
      </c>
      <c r="J16" s="17">
        <v>72462.3359879704</v>
      </c>
      <c r="K16" s="17">
        <f t="shared" si="0"/>
        <v>340245.411484286</v>
      </c>
      <c r="L16" s="18">
        <v>60000</v>
      </c>
      <c r="M16" s="16" t="s">
        <v>18</v>
      </c>
    </row>
    <row r="17" customHeight="1" spans="1:13">
      <c r="A17" s="16">
        <v>13</v>
      </c>
      <c r="B17" s="16"/>
      <c r="C17" s="16" t="s">
        <v>30</v>
      </c>
      <c r="D17" s="16">
        <v>476</v>
      </c>
      <c r="E17" s="17">
        <v>658380.084971698</v>
      </c>
      <c r="F17" s="18">
        <v>48680</v>
      </c>
      <c r="G17" s="18">
        <v>23800</v>
      </c>
      <c r="H17" s="18">
        <v>25630.6827574806</v>
      </c>
      <c r="I17" s="17">
        <v>9520.62174566138</v>
      </c>
      <c r="J17" s="17">
        <v>82123.9807863665</v>
      </c>
      <c r="K17" s="17">
        <f t="shared" si="0"/>
        <v>468624.799682189</v>
      </c>
      <c r="L17" s="18">
        <v>60000</v>
      </c>
      <c r="M17" s="16" t="s">
        <v>18</v>
      </c>
    </row>
    <row r="18" customHeight="1" spans="1:13">
      <c r="A18" s="16" t="s">
        <v>31</v>
      </c>
      <c r="B18" s="16"/>
      <c r="C18" s="16">
        <v>13</v>
      </c>
      <c r="D18" s="16">
        <f t="shared" ref="D18:L18" si="1">SUM(D5:D17)</f>
        <v>5220</v>
      </c>
      <c r="E18" s="17">
        <f t="shared" si="1"/>
        <v>7171145.3426025</v>
      </c>
      <c r="F18" s="18">
        <f t="shared" si="1"/>
        <v>1003570</v>
      </c>
      <c r="G18" s="18">
        <f t="shared" si="1"/>
        <v>261000</v>
      </c>
      <c r="H18" s="18">
        <f t="shared" si="1"/>
        <v>270942.304513142</v>
      </c>
      <c r="I18" s="17">
        <f t="shared" si="1"/>
        <v>104406.818303261</v>
      </c>
      <c r="J18" s="17">
        <f t="shared" si="1"/>
        <v>876101.460076926</v>
      </c>
      <c r="K18" s="17">
        <f t="shared" si="1"/>
        <v>4655124.75970917</v>
      </c>
      <c r="L18" s="18">
        <f t="shared" si="1"/>
        <v>740000</v>
      </c>
      <c r="M18" s="16"/>
    </row>
    <row r="19" customHeight="1" spans="1:13">
      <c r="A19" s="16">
        <v>14</v>
      </c>
      <c r="B19" s="16" t="s">
        <v>32</v>
      </c>
      <c r="C19" s="16" t="s">
        <v>33</v>
      </c>
      <c r="D19" s="16">
        <v>420</v>
      </c>
      <c r="E19" s="17">
        <v>604311.683827751</v>
      </c>
      <c r="F19" s="18">
        <v>833470</v>
      </c>
      <c r="G19" s="18">
        <v>21000</v>
      </c>
      <c r="H19" s="18">
        <v>22615.308315424</v>
      </c>
      <c r="I19" s="17">
        <v>8400.54859911298</v>
      </c>
      <c r="J19" s="17">
        <v>72462.3359879704</v>
      </c>
      <c r="K19" s="17">
        <f t="shared" ref="K19:K30" si="2">E19-F19-G19-H19-I19-J19</f>
        <v>-353636.509074756</v>
      </c>
      <c r="L19" s="18">
        <v>20000</v>
      </c>
      <c r="M19" s="16" t="s">
        <v>18</v>
      </c>
    </row>
    <row r="20" customHeight="1" spans="1:13">
      <c r="A20" s="16">
        <v>15</v>
      </c>
      <c r="B20" s="16"/>
      <c r="C20" s="16" t="s">
        <v>34</v>
      </c>
      <c r="D20" s="16">
        <v>441</v>
      </c>
      <c r="E20" s="17">
        <v>600857.404812903</v>
      </c>
      <c r="F20" s="18">
        <v>225740</v>
      </c>
      <c r="G20" s="18">
        <v>22050</v>
      </c>
      <c r="H20" s="18">
        <v>23746.0737311952</v>
      </c>
      <c r="I20" s="17">
        <v>8820.57602906863</v>
      </c>
      <c r="J20" s="17">
        <v>76085.452787369</v>
      </c>
      <c r="K20" s="17">
        <f t="shared" si="2"/>
        <v>244415.30226527</v>
      </c>
      <c r="L20" s="18">
        <v>50000</v>
      </c>
      <c r="M20" s="16" t="s">
        <v>18</v>
      </c>
    </row>
    <row r="21" customHeight="1" spans="1:13">
      <c r="A21" s="16">
        <v>16</v>
      </c>
      <c r="B21" s="16"/>
      <c r="C21" s="16" t="s">
        <v>35</v>
      </c>
      <c r="D21" s="16">
        <v>300</v>
      </c>
      <c r="E21" s="17">
        <v>384821.56</v>
      </c>
      <c r="F21" s="18">
        <v>165600</v>
      </c>
      <c r="G21" s="18">
        <v>15000</v>
      </c>
      <c r="H21" s="18">
        <v>11086.9565217391</v>
      </c>
      <c r="I21" s="17">
        <v>6000.39185650927</v>
      </c>
      <c r="J21" s="17">
        <f t="shared" ref="J21:J25" si="3">7393636.75/56143*D21</f>
        <v>39507.8821046257</v>
      </c>
      <c r="K21" s="17">
        <f t="shared" si="2"/>
        <v>147626.329517126</v>
      </c>
      <c r="L21" s="18">
        <v>40000</v>
      </c>
      <c r="M21" s="16" t="s">
        <v>350</v>
      </c>
    </row>
    <row r="22" customHeight="1" spans="1:13">
      <c r="A22" s="16">
        <v>17</v>
      </c>
      <c r="B22" s="16"/>
      <c r="C22" s="16" t="s">
        <v>32</v>
      </c>
      <c r="D22" s="16">
        <v>476</v>
      </c>
      <c r="E22" s="17">
        <v>648544.500432975</v>
      </c>
      <c r="F22" s="18">
        <v>615050</v>
      </c>
      <c r="G22" s="18">
        <v>23800</v>
      </c>
      <c r="H22" s="18">
        <v>25630.6827574806</v>
      </c>
      <c r="I22" s="17">
        <v>9520.62174566138</v>
      </c>
      <c r="J22" s="17">
        <v>82123.9807863665</v>
      </c>
      <c r="K22" s="17">
        <f t="shared" si="2"/>
        <v>-107580.784856533</v>
      </c>
      <c r="L22" s="18">
        <v>20000</v>
      </c>
      <c r="M22" s="16" t="s">
        <v>18</v>
      </c>
    </row>
    <row r="23" customHeight="1" spans="1:13">
      <c r="A23" s="16">
        <v>18</v>
      </c>
      <c r="B23" s="16"/>
      <c r="C23" s="16" t="s">
        <v>36</v>
      </c>
      <c r="D23" s="16">
        <v>300</v>
      </c>
      <c r="E23" s="17">
        <v>349060.6</v>
      </c>
      <c r="F23" s="18">
        <v>451320</v>
      </c>
      <c r="G23" s="18">
        <v>15000</v>
      </c>
      <c r="H23" s="18">
        <v>11086.9565217391</v>
      </c>
      <c r="I23" s="17">
        <v>6000.39185650927</v>
      </c>
      <c r="J23" s="17">
        <f t="shared" si="3"/>
        <v>39507.8821046257</v>
      </c>
      <c r="K23" s="17">
        <f t="shared" si="2"/>
        <v>-173854.630482874</v>
      </c>
      <c r="L23" s="18">
        <v>20000</v>
      </c>
      <c r="M23" s="16" t="s">
        <v>350</v>
      </c>
    </row>
    <row r="24" customHeight="1" spans="1:13">
      <c r="A24" s="16">
        <v>19</v>
      </c>
      <c r="B24" s="16"/>
      <c r="C24" s="16" t="s">
        <v>37</v>
      </c>
      <c r="D24" s="16">
        <v>300</v>
      </c>
      <c r="E24" s="17">
        <v>340715.93</v>
      </c>
      <c r="F24" s="18">
        <v>123560</v>
      </c>
      <c r="G24" s="18">
        <v>15000</v>
      </c>
      <c r="H24" s="18">
        <v>11086.9565217391</v>
      </c>
      <c r="I24" s="17">
        <v>6000.39185650927</v>
      </c>
      <c r="J24" s="17">
        <f t="shared" si="3"/>
        <v>39507.8821046257</v>
      </c>
      <c r="K24" s="17">
        <f t="shared" si="2"/>
        <v>145560.699517126</v>
      </c>
      <c r="L24" s="18">
        <v>40000</v>
      </c>
      <c r="M24" s="16" t="s">
        <v>350</v>
      </c>
    </row>
    <row r="25" customHeight="1" spans="1:13">
      <c r="A25" s="16">
        <v>20</v>
      </c>
      <c r="B25" s="16"/>
      <c r="C25" s="16" t="s">
        <v>38</v>
      </c>
      <c r="D25" s="16">
        <v>300</v>
      </c>
      <c r="E25" s="17">
        <v>338767.15</v>
      </c>
      <c r="F25" s="18">
        <v>171240</v>
      </c>
      <c r="G25" s="18">
        <v>15000</v>
      </c>
      <c r="H25" s="18">
        <v>11086.9565217391</v>
      </c>
      <c r="I25" s="17">
        <v>6000.39185650927</v>
      </c>
      <c r="J25" s="17">
        <f t="shared" si="3"/>
        <v>39507.8821046257</v>
      </c>
      <c r="K25" s="17">
        <f t="shared" si="2"/>
        <v>95931.919517126</v>
      </c>
      <c r="L25" s="18">
        <v>30000</v>
      </c>
      <c r="M25" s="16" t="s">
        <v>350</v>
      </c>
    </row>
    <row r="26" customHeight="1" spans="1:13">
      <c r="A26" s="16">
        <v>21</v>
      </c>
      <c r="B26" s="16"/>
      <c r="C26" s="16" t="s">
        <v>39</v>
      </c>
      <c r="D26" s="16">
        <v>420</v>
      </c>
      <c r="E26" s="17">
        <v>595313.31</v>
      </c>
      <c r="F26" s="18">
        <v>750520</v>
      </c>
      <c r="G26" s="18">
        <v>21000</v>
      </c>
      <c r="H26" s="18">
        <v>22615.308315424</v>
      </c>
      <c r="I26" s="17">
        <v>8400.54859911298</v>
      </c>
      <c r="J26" s="17">
        <v>72462.3359879704</v>
      </c>
      <c r="K26" s="17">
        <f t="shared" si="2"/>
        <v>-279684.882902507</v>
      </c>
      <c r="L26" s="18">
        <v>20000</v>
      </c>
      <c r="M26" s="25" t="s">
        <v>19</v>
      </c>
    </row>
    <row r="27" customHeight="1" spans="1:13">
      <c r="A27" s="16">
        <v>22</v>
      </c>
      <c r="B27" s="16"/>
      <c r="C27" s="16" t="s">
        <v>40</v>
      </c>
      <c r="D27" s="16">
        <v>420</v>
      </c>
      <c r="E27" s="17">
        <v>604311.683827751</v>
      </c>
      <c r="F27" s="18">
        <v>290640</v>
      </c>
      <c r="G27" s="18">
        <v>21000</v>
      </c>
      <c r="H27" s="18">
        <v>22615.308315424</v>
      </c>
      <c r="I27" s="17">
        <v>8400.54859911298</v>
      </c>
      <c r="J27" s="17">
        <v>72462.3359879704</v>
      </c>
      <c r="K27" s="17">
        <f t="shared" si="2"/>
        <v>189193.490925244</v>
      </c>
      <c r="L27" s="18">
        <v>40000</v>
      </c>
      <c r="M27" s="16" t="s">
        <v>18</v>
      </c>
    </row>
    <row r="28" customHeight="1" spans="1:13">
      <c r="A28" s="16">
        <v>23</v>
      </c>
      <c r="B28" s="16"/>
      <c r="C28" s="16" t="s">
        <v>41</v>
      </c>
      <c r="D28" s="16">
        <v>420</v>
      </c>
      <c r="E28" s="17">
        <v>604311.683827751</v>
      </c>
      <c r="F28" s="18">
        <v>608590</v>
      </c>
      <c r="G28" s="18">
        <v>21000</v>
      </c>
      <c r="H28" s="18">
        <v>22615.308315424</v>
      </c>
      <c r="I28" s="17">
        <v>8400.54859911298</v>
      </c>
      <c r="J28" s="17">
        <v>72462.3359879704</v>
      </c>
      <c r="K28" s="17">
        <f t="shared" si="2"/>
        <v>-128756.509074756</v>
      </c>
      <c r="L28" s="18">
        <v>20000</v>
      </c>
      <c r="M28" s="16" t="s">
        <v>18</v>
      </c>
    </row>
    <row r="29" customHeight="1" spans="1:13">
      <c r="A29" s="16">
        <v>24</v>
      </c>
      <c r="B29" s="16"/>
      <c r="C29" s="16" t="s">
        <v>42</v>
      </c>
      <c r="D29" s="16">
        <v>420</v>
      </c>
      <c r="E29" s="17">
        <v>572245.14744086</v>
      </c>
      <c r="F29" s="18">
        <v>278130</v>
      </c>
      <c r="G29" s="18">
        <v>21000</v>
      </c>
      <c r="H29" s="18">
        <v>22615.308315424</v>
      </c>
      <c r="I29" s="17">
        <v>8400.54859911298</v>
      </c>
      <c r="J29" s="17">
        <v>72462.3359879704</v>
      </c>
      <c r="K29" s="17">
        <f t="shared" si="2"/>
        <v>169636.954538353</v>
      </c>
      <c r="L29" s="18">
        <v>40000</v>
      </c>
      <c r="M29" s="16" t="s">
        <v>18</v>
      </c>
    </row>
    <row r="30" customHeight="1" spans="1:13">
      <c r="A30" s="16">
        <v>25</v>
      </c>
      <c r="B30" s="16"/>
      <c r="C30" s="16" t="s">
        <v>43</v>
      </c>
      <c r="D30" s="16">
        <v>420</v>
      </c>
      <c r="E30" s="17">
        <v>591821.8852</v>
      </c>
      <c r="F30" s="18">
        <v>52200</v>
      </c>
      <c r="G30" s="18">
        <v>21000</v>
      </c>
      <c r="H30" s="18">
        <v>22615.308315424</v>
      </c>
      <c r="I30" s="17">
        <v>8400.54859911298</v>
      </c>
      <c r="J30" s="17">
        <v>72462.3359879704</v>
      </c>
      <c r="K30" s="17">
        <f t="shared" si="2"/>
        <v>415143.692297493</v>
      </c>
      <c r="L30" s="18">
        <v>60000</v>
      </c>
      <c r="M30" s="25" t="s">
        <v>19</v>
      </c>
    </row>
    <row r="31" customHeight="1" spans="1:13">
      <c r="A31" s="16" t="s">
        <v>31</v>
      </c>
      <c r="B31" s="16"/>
      <c r="C31" s="16">
        <v>12</v>
      </c>
      <c r="D31" s="16">
        <f t="shared" ref="D31:L31" si="4">SUM(D19:D30)</f>
        <v>4637</v>
      </c>
      <c r="E31" s="17">
        <f t="shared" si="4"/>
        <v>6235082.53936999</v>
      </c>
      <c r="F31" s="18">
        <f t="shared" si="4"/>
        <v>4566060</v>
      </c>
      <c r="G31" s="18">
        <f t="shared" si="4"/>
        <v>231850</v>
      </c>
      <c r="H31" s="18">
        <f t="shared" si="4"/>
        <v>229416.432468176</v>
      </c>
      <c r="I31" s="17">
        <f t="shared" si="4"/>
        <v>92746.056795445</v>
      </c>
      <c r="J31" s="17">
        <f t="shared" si="4"/>
        <v>751014.977920061</v>
      </c>
      <c r="K31" s="17">
        <f t="shared" si="4"/>
        <v>363995.072186309</v>
      </c>
      <c r="L31" s="18">
        <f t="shared" si="4"/>
        <v>400000</v>
      </c>
      <c r="M31" s="16"/>
    </row>
    <row r="32" customHeight="1" spans="1:13">
      <c r="A32" s="16">
        <v>26</v>
      </c>
      <c r="B32" s="16" t="s">
        <v>44</v>
      </c>
      <c r="C32" s="16" t="s">
        <v>45</v>
      </c>
      <c r="D32" s="16">
        <v>300</v>
      </c>
      <c r="E32" s="17">
        <v>375022.47</v>
      </c>
      <c r="F32" s="18">
        <v>31720</v>
      </c>
      <c r="G32" s="18">
        <v>15000</v>
      </c>
      <c r="H32" s="18">
        <v>11086.9565217391</v>
      </c>
      <c r="I32" s="17">
        <v>6000.39185650927</v>
      </c>
      <c r="J32" s="17">
        <f t="shared" ref="J32:J35" si="5">7393636.75/56143*D32</f>
        <v>39507.8821046257</v>
      </c>
      <c r="K32" s="17">
        <f t="shared" ref="K32:K45" si="6">E32-F32-G32-H32-I32-J32</f>
        <v>271707.239517126</v>
      </c>
      <c r="L32" s="18">
        <v>50000</v>
      </c>
      <c r="M32" s="16" t="s">
        <v>350</v>
      </c>
    </row>
    <row r="33" customHeight="1" spans="1:13">
      <c r="A33" s="16">
        <v>27</v>
      </c>
      <c r="B33" s="16"/>
      <c r="C33" s="16" t="s">
        <v>46</v>
      </c>
      <c r="D33" s="16">
        <v>300</v>
      </c>
      <c r="E33" s="17">
        <v>369480.05</v>
      </c>
      <c r="F33" s="18">
        <v>941626</v>
      </c>
      <c r="G33" s="18">
        <v>15000</v>
      </c>
      <c r="H33" s="18">
        <v>11086.9565217391</v>
      </c>
      <c r="I33" s="17">
        <v>6000.39185650927</v>
      </c>
      <c r="J33" s="17">
        <f t="shared" si="5"/>
        <v>39507.8821046257</v>
      </c>
      <c r="K33" s="17">
        <f t="shared" si="6"/>
        <v>-643741.180482874</v>
      </c>
      <c r="L33" s="18">
        <v>20000</v>
      </c>
      <c r="M33" s="16" t="s">
        <v>350</v>
      </c>
    </row>
    <row r="34" customHeight="1" spans="1:13">
      <c r="A34" s="16">
        <v>28</v>
      </c>
      <c r="B34" s="16" t="s">
        <v>44</v>
      </c>
      <c r="C34" s="16" t="s">
        <v>47</v>
      </c>
      <c r="D34" s="16">
        <v>420</v>
      </c>
      <c r="E34" s="17">
        <v>631885.318595745</v>
      </c>
      <c r="F34" s="18">
        <v>172428</v>
      </c>
      <c r="G34" s="18">
        <v>21000</v>
      </c>
      <c r="H34" s="18">
        <v>22615.308315424</v>
      </c>
      <c r="I34" s="17">
        <v>8400.54859911298</v>
      </c>
      <c r="J34" s="17">
        <v>72462.3359879704</v>
      </c>
      <c r="K34" s="17">
        <f t="shared" si="6"/>
        <v>334979.125693238</v>
      </c>
      <c r="L34" s="18">
        <v>60000</v>
      </c>
      <c r="M34" s="16" t="s">
        <v>18</v>
      </c>
    </row>
    <row r="35" customHeight="1" spans="1:13">
      <c r="A35" s="16">
        <v>29</v>
      </c>
      <c r="B35" s="16"/>
      <c r="C35" s="16" t="s">
        <v>44</v>
      </c>
      <c r="D35" s="16">
        <v>300</v>
      </c>
      <c r="E35" s="17">
        <v>321230.04</v>
      </c>
      <c r="F35" s="18">
        <v>943981</v>
      </c>
      <c r="G35" s="18">
        <v>15000</v>
      </c>
      <c r="H35" s="18">
        <v>11086.9565217391</v>
      </c>
      <c r="I35" s="17">
        <v>6000.39185650927</v>
      </c>
      <c r="J35" s="17">
        <f t="shared" si="5"/>
        <v>39507.8821046257</v>
      </c>
      <c r="K35" s="17">
        <f t="shared" si="6"/>
        <v>-694346.190482874</v>
      </c>
      <c r="L35" s="18">
        <v>20000</v>
      </c>
      <c r="M35" s="16" t="s">
        <v>350</v>
      </c>
    </row>
    <row r="36" customHeight="1" spans="1:13">
      <c r="A36" s="16">
        <v>30</v>
      </c>
      <c r="B36" s="16"/>
      <c r="C36" s="16" t="s">
        <v>48</v>
      </c>
      <c r="D36" s="16">
        <v>266</v>
      </c>
      <c r="E36" s="17">
        <v>400194.035110638</v>
      </c>
      <c r="F36" s="18">
        <v>336750</v>
      </c>
      <c r="G36" s="18">
        <v>13300</v>
      </c>
      <c r="H36" s="18">
        <v>14323.0285997686</v>
      </c>
      <c r="I36" s="17">
        <v>5320.34744610489</v>
      </c>
      <c r="J36" s="17">
        <v>45892.8127923813</v>
      </c>
      <c r="K36" s="17">
        <f t="shared" si="6"/>
        <v>-15392.1537276168</v>
      </c>
      <c r="L36" s="18">
        <v>20000</v>
      </c>
      <c r="M36" s="16" t="s">
        <v>18</v>
      </c>
    </row>
    <row r="37" customHeight="1" spans="1:13">
      <c r="A37" s="16">
        <v>31</v>
      </c>
      <c r="B37" s="16"/>
      <c r="C37" s="16" t="s">
        <v>49</v>
      </c>
      <c r="D37" s="16">
        <v>300</v>
      </c>
      <c r="E37" s="17">
        <v>335477.07</v>
      </c>
      <c r="F37" s="18">
        <v>313368</v>
      </c>
      <c r="G37" s="18">
        <v>15000</v>
      </c>
      <c r="H37" s="18">
        <v>11086.9565217391</v>
      </c>
      <c r="I37" s="17">
        <v>6000.39185650927</v>
      </c>
      <c r="J37" s="17">
        <f t="shared" ref="J37:J41" si="7">7393636.75/56143*D37</f>
        <v>39507.8821046257</v>
      </c>
      <c r="K37" s="17">
        <f t="shared" si="6"/>
        <v>-49486.1604828741</v>
      </c>
      <c r="L37" s="18">
        <v>20000</v>
      </c>
      <c r="M37" s="16" t="s">
        <v>350</v>
      </c>
    </row>
    <row r="38" customHeight="1" spans="1:13">
      <c r="A38" s="16">
        <v>32</v>
      </c>
      <c r="B38" s="16"/>
      <c r="C38" s="16" t="s">
        <v>50</v>
      </c>
      <c r="D38" s="16">
        <v>420</v>
      </c>
      <c r="E38" s="17">
        <v>580923.604386793</v>
      </c>
      <c r="F38" s="18">
        <v>858760</v>
      </c>
      <c r="G38" s="18">
        <v>21000</v>
      </c>
      <c r="H38" s="18">
        <v>22615.308315424</v>
      </c>
      <c r="I38" s="17">
        <v>8400.54859911298</v>
      </c>
      <c r="J38" s="17">
        <v>72462.3359879704</v>
      </c>
      <c r="K38" s="17">
        <f t="shared" si="6"/>
        <v>-402314.588515714</v>
      </c>
      <c r="L38" s="18">
        <v>20000</v>
      </c>
      <c r="M38" s="16" t="s">
        <v>18</v>
      </c>
    </row>
    <row r="39" customHeight="1" spans="1:13">
      <c r="A39" s="16">
        <v>33</v>
      </c>
      <c r="B39" s="16"/>
      <c r="C39" s="16" t="s">
        <v>51</v>
      </c>
      <c r="D39" s="16">
        <v>420</v>
      </c>
      <c r="E39" s="17">
        <v>580923.604386793</v>
      </c>
      <c r="F39" s="18">
        <v>344008</v>
      </c>
      <c r="G39" s="18">
        <v>21000</v>
      </c>
      <c r="H39" s="18">
        <v>22615.308315424</v>
      </c>
      <c r="I39" s="17">
        <v>8400.54859911298</v>
      </c>
      <c r="J39" s="17">
        <v>72462.3359879704</v>
      </c>
      <c r="K39" s="17">
        <f t="shared" si="6"/>
        <v>112437.411484286</v>
      </c>
      <c r="L39" s="18">
        <v>40000</v>
      </c>
      <c r="M39" s="16" t="s">
        <v>18</v>
      </c>
    </row>
    <row r="40" customHeight="1" spans="1:13">
      <c r="A40" s="16">
        <v>34</v>
      </c>
      <c r="B40" s="16"/>
      <c r="C40" s="16" t="s">
        <v>52</v>
      </c>
      <c r="D40" s="16">
        <v>300</v>
      </c>
      <c r="E40" s="17">
        <v>381946.86</v>
      </c>
      <c r="F40" s="18">
        <v>295035</v>
      </c>
      <c r="G40" s="18">
        <v>15000</v>
      </c>
      <c r="H40" s="18">
        <v>11086.9565217391</v>
      </c>
      <c r="I40" s="17">
        <v>6000.39185650927</v>
      </c>
      <c r="J40" s="17">
        <f t="shared" si="7"/>
        <v>39507.8821046257</v>
      </c>
      <c r="K40" s="17">
        <f t="shared" si="6"/>
        <v>15316.6295171259</v>
      </c>
      <c r="L40" s="18">
        <v>30000</v>
      </c>
      <c r="M40" s="16" t="s">
        <v>350</v>
      </c>
    </row>
    <row r="41" customHeight="1" spans="1:13">
      <c r="A41" s="16">
        <v>35</v>
      </c>
      <c r="B41" s="16"/>
      <c r="C41" s="16" t="s">
        <v>53</v>
      </c>
      <c r="D41" s="16">
        <v>300</v>
      </c>
      <c r="E41" s="17">
        <v>352902.49</v>
      </c>
      <c r="F41" s="18">
        <v>297996</v>
      </c>
      <c r="G41" s="18">
        <v>15000</v>
      </c>
      <c r="H41" s="18">
        <v>11086.9565217391</v>
      </c>
      <c r="I41" s="17">
        <v>6000.39185650927</v>
      </c>
      <c r="J41" s="17">
        <f t="shared" si="7"/>
        <v>39507.8821046257</v>
      </c>
      <c r="K41" s="17">
        <f t="shared" si="6"/>
        <v>-16688.7404828741</v>
      </c>
      <c r="L41" s="18">
        <v>20000</v>
      </c>
      <c r="M41" s="16" t="s">
        <v>350</v>
      </c>
    </row>
    <row r="42" customHeight="1" spans="1:13">
      <c r="A42" s="16">
        <v>36</v>
      </c>
      <c r="B42" s="16"/>
      <c r="C42" s="16" t="s">
        <v>54</v>
      </c>
      <c r="D42" s="16">
        <v>630</v>
      </c>
      <c r="E42" s="17">
        <v>947827.977893617</v>
      </c>
      <c r="F42" s="18">
        <v>327694</v>
      </c>
      <c r="G42" s="18">
        <v>31500</v>
      </c>
      <c r="H42" s="18">
        <v>33922.9624731361</v>
      </c>
      <c r="I42" s="17">
        <v>12600.8228986695</v>
      </c>
      <c r="J42" s="17">
        <v>108693.503981956</v>
      </c>
      <c r="K42" s="17">
        <f t="shared" si="6"/>
        <v>433416.688539855</v>
      </c>
      <c r="L42" s="18">
        <v>60000</v>
      </c>
      <c r="M42" s="16" t="s">
        <v>18</v>
      </c>
    </row>
    <row r="43" customHeight="1" spans="1:13">
      <c r="A43" s="16">
        <v>37</v>
      </c>
      <c r="B43" s="16"/>
      <c r="C43" s="16" t="s">
        <v>55</v>
      </c>
      <c r="D43" s="16">
        <v>300</v>
      </c>
      <c r="E43" s="17">
        <v>358221.87</v>
      </c>
      <c r="F43" s="18">
        <v>123830</v>
      </c>
      <c r="G43" s="18">
        <v>15000</v>
      </c>
      <c r="H43" s="18">
        <v>11086.9565217391</v>
      </c>
      <c r="I43" s="17">
        <v>6000.39185650927</v>
      </c>
      <c r="J43" s="17">
        <f>7393636.75/56143*D43</f>
        <v>39507.8821046257</v>
      </c>
      <c r="K43" s="17">
        <f t="shared" si="6"/>
        <v>162796.639517126</v>
      </c>
      <c r="L43" s="18">
        <v>40000</v>
      </c>
      <c r="M43" s="16" t="s">
        <v>350</v>
      </c>
    </row>
    <row r="44" customHeight="1" spans="1:13">
      <c r="A44" s="16">
        <v>38</v>
      </c>
      <c r="B44" s="16"/>
      <c r="C44" s="16" t="s">
        <v>56</v>
      </c>
      <c r="D44" s="16">
        <v>420</v>
      </c>
      <c r="E44" s="17">
        <v>580923.604386793</v>
      </c>
      <c r="F44" s="18">
        <v>610936</v>
      </c>
      <c r="G44" s="18">
        <v>21000</v>
      </c>
      <c r="H44" s="18">
        <v>22615.308315424</v>
      </c>
      <c r="I44" s="17">
        <v>8400.54859911298</v>
      </c>
      <c r="J44" s="17">
        <v>72462.3359879704</v>
      </c>
      <c r="K44" s="17">
        <f t="shared" si="6"/>
        <v>-154490.588515714</v>
      </c>
      <c r="L44" s="18">
        <v>20000</v>
      </c>
      <c r="M44" s="16" t="s">
        <v>18</v>
      </c>
    </row>
    <row r="45" customHeight="1" spans="1:13">
      <c r="A45" s="16">
        <v>39</v>
      </c>
      <c r="B45" s="16"/>
      <c r="C45" s="16" t="s">
        <v>57</v>
      </c>
      <c r="D45" s="16">
        <v>420</v>
      </c>
      <c r="E45" s="17">
        <v>580923.604386793</v>
      </c>
      <c r="F45" s="18">
        <v>155040</v>
      </c>
      <c r="G45" s="18">
        <v>21000</v>
      </c>
      <c r="H45" s="18">
        <v>22615.308315424</v>
      </c>
      <c r="I45" s="17">
        <v>8400.54859911298</v>
      </c>
      <c r="J45" s="17">
        <v>72462.3359879704</v>
      </c>
      <c r="K45" s="17">
        <f t="shared" si="6"/>
        <v>301405.411484286</v>
      </c>
      <c r="L45" s="18">
        <v>60000</v>
      </c>
      <c r="M45" s="16" t="s">
        <v>18</v>
      </c>
    </row>
    <row r="46" customHeight="1" spans="1:13">
      <c r="A46" s="16" t="s">
        <v>31</v>
      </c>
      <c r="B46" s="16"/>
      <c r="C46" s="16">
        <v>14</v>
      </c>
      <c r="D46" s="16">
        <f t="shared" ref="D46:L46" si="8">SUM(D32:D45)</f>
        <v>5096</v>
      </c>
      <c r="E46" s="17">
        <f t="shared" si="8"/>
        <v>6797882.59914717</v>
      </c>
      <c r="F46" s="18">
        <f t="shared" si="8"/>
        <v>5753172</v>
      </c>
      <c r="G46" s="18">
        <f t="shared" si="8"/>
        <v>254800</v>
      </c>
      <c r="H46" s="18">
        <f t="shared" si="8"/>
        <v>238931.228302198</v>
      </c>
      <c r="I46" s="17">
        <f t="shared" si="8"/>
        <v>101926.656335904</v>
      </c>
      <c r="J46" s="17">
        <f t="shared" si="8"/>
        <v>793453.171446569</v>
      </c>
      <c r="K46" s="17">
        <f t="shared" si="8"/>
        <v>-344400.4569375</v>
      </c>
      <c r="L46" s="18">
        <f t="shared" si="8"/>
        <v>480000</v>
      </c>
      <c r="M46" s="16"/>
    </row>
    <row r="47" customHeight="1" spans="1:13">
      <c r="A47" s="16">
        <v>40</v>
      </c>
      <c r="B47" s="19" t="s">
        <v>58</v>
      </c>
      <c r="C47" s="16" t="s">
        <v>59</v>
      </c>
      <c r="D47" s="16">
        <v>300</v>
      </c>
      <c r="E47" s="17">
        <v>248452.11</v>
      </c>
      <c r="F47" s="18">
        <v>95200</v>
      </c>
      <c r="G47" s="18">
        <v>15000</v>
      </c>
      <c r="H47" s="18">
        <v>11086.9565217391</v>
      </c>
      <c r="I47" s="17">
        <v>6000.39185650927</v>
      </c>
      <c r="J47" s="17">
        <f>7393636.75/56143*D47</f>
        <v>39507.8821046257</v>
      </c>
      <c r="K47" s="17">
        <f t="shared" ref="K47:K59" si="9">E47-F47-G47-H47-I47-J47</f>
        <v>81656.8795171259</v>
      </c>
      <c r="L47" s="18">
        <v>30000</v>
      </c>
      <c r="M47" s="16" t="s">
        <v>350</v>
      </c>
    </row>
    <row r="48" customHeight="1" spans="1:13">
      <c r="A48" s="16">
        <v>41</v>
      </c>
      <c r="B48" s="20"/>
      <c r="C48" s="21" t="s">
        <v>60</v>
      </c>
      <c r="D48" s="22">
        <v>399</v>
      </c>
      <c r="E48" s="17">
        <v>601865.1452</v>
      </c>
      <c r="F48" s="18">
        <v>68350</v>
      </c>
      <c r="G48" s="23">
        <v>19950</v>
      </c>
      <c r="H48" s="18">
        <v>21484.5428996528</v>
      </c>
      <c r="I48" s="17">
        <v>7980.52116915733</v>
      </c>
      <c r="J48" s="17">
        <v>68839.2191885719</v>
      </c>
      <c r="K48" s="17">
        <f t="shared" si="9"/>
        <v>415260.861942618</v>
      </c>
      <c r="L48" s="18">
        <v>60000</v>
      </c>
      <c r="M48" s="25" t="s">
        <v>19</v>
      </c>
    </row>
    <row r="49" customHeight="1" spans="1:13">
      <c r="A49" s="16">
        <v>42</v>
      </c>
      <c r="B49" s="20"/>
      <c r="C49" s="21" t="s">
        <v>58</v>
      </c>
      <c r="D49" s="22">
        <v>420</v>
      </c>
      <c r="E49" s="17">
        <v>621555.81515625</v>
      </c>
      <c r="F49" s="18">
        <v>428330</v>
      </c>
      <c r="G49" s="18">
        <v>21000</v>
      </c>
      <c r="H49" s="18">
        <v>22615.308315424</v>
      </c>
      <c r="I49" s="17">
        <v>8400.54859911298</v>
      </c>
      <c r="J49" s="17">
        <v>72462.3359879704</v>
      </c>
      <c r="K49" s="17">
        <f t="shared" si="9"/>
        <v>68747.6222537426</v>
      </c>
      <c r="L49" s="18">
        <v>30000</v>
      </c>
      <c r="M49" s="16" t="s">
        <v>18</v>
      </c>
    </row>
    <row r="50" customHeight="1" spans="1:13">
      <c r="A50" s="16">
        <v>43</v>
      </c>
      <c r="B50" s="20"/>
      <c r="C50" s="21" t="s">
        <v>61</v>
      </c>
      <c r="D50" s="22">
        <v>420</v>
      </c>
      <c r="E50" s="17">
        <v>572245.14744086</v>
      </c>
      <c r="F50" s="18">
        <v>78070</v>
      </c>
      <c r="G50" s="18">
        <v>21000</v>
      </c>
      <c r="H50" s="18">
        <v>22615.308315424</v>
      </c>
      <c r="I50" s="17">
        <v>8400.54859911298</v>
      </c>
      <c r="J50" s="17">
        <v>72462.3359879704</v>
      </c>
      <c r="K50" s="17">
        <f t="shared" si="9"/>
        <v>369696.954538353</v>
      </c>
      <c r="L50" s="18">
        <v>60000</v>
      </c>
      <c r="M50" s="16" t="s">
        <v>18</v>
      </c>
    </row>
    <row r="51" customHeight="1" spans="1:13">
      <c r="A51" s="16">
        <v>44</v>
      </c>
      <c r="B51" s="20"/>
      <c r="C51" s="21" t="s">
        <v>62</v>
      </c>
      <c r="D51" s="22">
        <v>476</v>
      </c>
      <c r="E51" s="17">
        <v>632546.125255803</v>
      </c>
      <c r="F51" s="18">
        <v>131480</v>
      </c>
      <c r="G51" s="18">
        <v>23800</v>
      </c>
      <c r="H51" s="18">
        <v>25630.6827574806</v>
      </c>
      <c r="I51" s="17">
        <v>9520.62174566138</v>
      </c>
      <c r="J51" s="17">
        <v>82123.9807863665</v>
      </c>
      <c r="K51" s="17">
        <f t="shared" si="9"/>
        <v>359990.839966295</v>
      </c>
      <c r="L51" s="18">
        <v>60000</v>
      </c>
      <c r="M51" s="16" t="s">
        <v>18</v>
      </c>
    </row>
    <row r="52" customHeight="1" spans="1:13">
      <c r="A52" s="16">
        <v>45</v>
      </c>
      <c r="B52" s="20"/>
      <c r="C52" s="16" t="s">
        <v>63</v>
      </c>
      <c r="D52" s="16">
        <v>300</v>
      </c>
      <c r="E52" s="17">
        <v>393350.95</v>
      </c>
      <c r="F52" s="18">
        <v>62130</v>
      </c>
      <c r="G52" s="18">
        <v>15000</v>
      </c>
      <c r="H52" s="18">
        <v>11086.9565217391</v>
      </c>
      <c r="I52" s="17">
        <v>6000.39185650927</v>
      </c>
      <c r="J52" s="17">
        <f t="shared" ref="J52:J59" si="10">7393636.75/56143*D52</f>
        <v>39507.8821046257</v>
      </c>
      <c r="K52" s="17">
        <f t="shared" si="9"/>
        <v>259625.719517126</v>
      </c>
      <c r="L52" s="18">
        <v>50000</v>
      </c>
      <c r="M52" s="16" t="s">
        <v>350</v>
      </c>
    </row>
    <row r="53" customHeight="1" spans="1:13">
      <c r="A53" s="16">
        <v>46</v>
      </c>
      <c r="B53" s="20"/>
      <c r="C53" s="21" t="s">
        <v>64</v>
      </c>
      <c r="D53" s="22">
        <v>217</v>
      </c>
      <c r="E53" s="17">
        <v>288366.61592544</v>
      </c>
      <c r="F53" s="18">
        <v>21210</v>
      </c>
      <c r="G53" s="18">
        <v>10850</v>
      </c>
      <c r="H53" s="18">
        <v>11684.5759629691</v>
      </c>
      <c r="I53" s="17">
        <v>4340.28344287504</v>
      </c>
      <c r="J53" s="17">
        <v>37438.8735937847</v>
      </c>
      <c r="K53" s="17">
        <f t="shared" si="9"/>
        <v>202842.882925811</v>
      </c>
      <c r="L53" s="18">
        <v>50000</v>
      </c>
      <c r="M53" s="16" t="s">
        <v>18</v>
      </c>
    </row>
    <row r="54" customHeight="1" spans="1:13">
      <c r="A54" s="16">
        <v>47</v>
      </c>
      <c r="B54" s="20"/>
      <c r="C54" s="21" t="s">
        <v>65</v>
      </c>
      <c r="D54" s="22">
        <v>273</v>
      </c>
      <c r="E54" s="17">
        <v>362783.807132005</v>
      </c>
      <c r="F54" s="18">
        <v>76580</v>
      </c>
      <c r="G54" s="18">
        <v>13650</v>
      </c>
      <c r="H54" s="18">
        <v>14699.9504050256</v>
      </c>
      <c r="I54" s="17">
        <v>5460.35658942344</v>
      </c>
      <c r="J54" s="17">
        <v>47100.5183921808</v>
      </c>
      <c r="K54" s="17">
        <f t="shared" si="9"/>
        <v>205292.981745375</v>
      </c>
      <c r="L54" s="18">
        <v>50000</v>
      </c>
      <c r="M54" s="16" t="s">
        <v>18</v>
      </c>
    </row>
    <row r="55" customHeight="1" spans="1:13">
      <c r="A55" s="16">
        <v>48</v>
      </c>
      <c r="B55" s="20"/>
      <c r="C55" s="16" t="s">
        <v>66</v>
      </c>
      <c r="D55" s="16">
        <v>300</v>
      </c>
      <c r="E55" s="17">
        <v>377987.58</v>
      </c>
      <c r="F55" s="18">
        <v>77750</v>
      </c>
      <c r="G55" s="18">
        <v>15000</v>
      </c>
      <c r="H55" s="18">
        <v>11086.9565217391</v>
      </c>
      <c r="I55" s="17">
        <v>6000.39185650927</v>
      </c>
      <c r="J55" s="17">
        <f t="shared" si="10"/>
        <v>39507.8821046257</v>
      </c>
      <c r="K55" s="17">
        <f t="shared" si="9"/>
        <v>228642.349517126</v>
      </c>
      <c r="L55" s="18">
        <v>50000</v>
      </c>
      <c r="M55" s="16" t="s">
        <v>350</v>
      </c>
    </row>
    <row r="56" customHeight="1" spans="1:13">
      <c r="A56" s="16">
        <v>49</v>
      </c>
      <c r="B56" s="20"/>
      <c r="C56" s="21" t="s">
        <v>67</v>
      </c>
      <c r="D56" s="22">
        <v>420</v>
      </c>
      <c r="E56" s="17">
        <v>621555.81515625</v>
      </c>
      <c r="F56" s="18">
        <v>52670</v>
      </c>
      <c r="G56" s="18">
        <v>21000</v>
      </c>
      <c r="H56" s="18">
        <v>22615.308315424</v>
      </c>
      <c r="I56" s="17">
        <v>8400.54859911298</v>
      </c>
      <c r="J56" s="17">
        <v>72462.3359879704</v>
      </c>
      <c r="K56" s="17">
        <f t="shared" si="9"/>
        <v>444407.622253743</v>
      </c>
      <c r="L56" s="18">
        <v>60000</v>
      </c>
      <c r="M56" s="16" t="s">
        <v>18</v>
      </c>
    </row>
    <row r="57" customHeight="1" spans="1:13">
      <c r="A57" s="16">
        <v>50</v>
      </c>
      <c r="B57" s="20"/>
      <c r="C57" s="16" t="s">
        <v>68</v>
      </c>
      <c r="D57" s="16">
        <v>300</v>
      </c>
      <c r="E57" s="17">
        <v>388667.22</v>
      </c>
      <c r="F57" s="18">
        <v>55380</v>
      </c>
      <c r="G57" s="18">
        <v>15000</v>
      </c>
      <c r="H57" s="18">
        <v>11086.9565217391</v>
      </c>
      <c r="I57" s="17">
        <v>6000.39185650927</v>
      </c>
      <c r="J57" s="17">
        <f t="shared" si="10"/>
        <v>39507.8821046257</v>
      </c>
      <c r="K57" s="17">
        <f t="shared" si="9"/>
        <v>261691.989517126</v>
      </c>
      <c r="L57" s="18">
        <v>50000</v>
      </c>
      <c r="M57" s="16" t="s">
        <v>350</v>
      </c>
    </row>
    <row r="58" customHeight="1" spans="1:13">
      <c r="A58" s="16">
        <v>51</v>
      </c>
      <c r="B58" s="20"/>
      <c r="C58" s="16" t="s">
        <v>69</v>
      </c>
      <c r="D58" s="16">
        <v>300</v>
      </c>
      <c r="E58" s="17">
        <v>355819.48</v>
      </c>
      <c r="F58" s="18">
        <v>84720</v>
      </c>
      <c r="G58" s="18">
        <v>15000</v>
      </c>
      <c r="H58" s="18">
        <v>11086.9565217391</v>
      </c>
      <c r="I58" s="17">
        <v>6000.39185650927</v>
      </c>
      <c r="J58" s="17">
        <f t="shared" si="10"/>
        <v>39507.8821046257</v>
      </c>
      <c r="K58" s="17">
        <f t="shared" si="9"/>
        <v>199504.249517126</v>
      </c>
      <c r="L58" s="18">
        <v>40000</v>
      </c>
      <c r="M58" s="16" t="s">
        <v>350</v>
      </c>
    </row>
    <row r="59" customHeight="1" spans="1:13">
      <c r="A59" s="16">
        <v>52</v>
      </c>
      <c r="B59" s="24"/>
      <c r="C59" s="16" t="s">
        <v>70</v>
      </c>
      <c r="D59" s="16">
        <v>300</v>
      </c>
      <c r="E59" s="17">
        <v>344900.2</v>
      </c>
      <c r="F59" s="18">
        <v>442530</v>
      </c>
      <c r="G59" s="18">
        <v>15000</v>
      </c>
      <c r="H59" s="18">
        <v>11086.9565217391</v>
      </c>
      <c r="I59" s="17">
        <v>6000.39185650927</v>
      </c>
      <c r="J59" s="17">
        <f t="shared" si="10"/>
        <v>39507.8821046257</v>
      </c>
      <c r="K59" s="17">
        <f t="shared" si="9"/>
        <v>-169225.030482874</v>
      </c>
      <c r="L59" s="18">
        <v>20000</v>
      </c>
      <c r="M59" s="16" t="s">
        <v>350</v>
      </c>
    </row>
    <row r="60" customHeight="1" spans="1:13">
      <c r="A60" s="16" t="s">
        <v>31</v>
      </c>
      <c r="B60" s="16"/>
      <c r="C60" s="16">
        <v>13</v>
      </c>
      <c r="D60" s="16">
        <f t="shared" ref="D60:L60" si="11">SUM(D47:D59)</f>
        <v>4425</v>
      </c>
      <c r="E60" s="17">
        <f t="shared" si="11"/>
        <v>5810096.01126661</v>
      </c>
      <c r="F60" s="18">
        <f t="shared" si="11"/>
        <v>1674400</v>
      </c>
      <c r="G60" s="18">
        <f t="shared" si="11"/>
        <v>221250</v>
      </c>
      <c r="H60" s="18">
        <f t="shared" si="11"/>
        <v>207867.416101835</v>
      </c>
      <c r="I60" s="17">
        <f t="shared" si="11"/>
        <v>88505.7798835118</v>
      </c>
      <c r="J60" s="17">
        <f t="shared" si="11"/>
        <v>689936.892552569</v>
      </c>
      <c r="K60" s="17">
        <f t="shared" si="11"/>
        <v>2928135.92272869</v>
      </c>
      <c r="L60" s="18">
        <f t="shared" si="11"/>
        <v>610000</v>
      </c>
      <c r="M60" s="16"/>
    </row>
    <row r="61" customHeight="1" spans="1:13">
      <c r="A61" s="16">
        <v>53</v>
      </c>
      <c r="B61" s="16" t="s">
        <v>74</v>
      </c>
      <c r="C61" s="25" t="s">
        <v>75</v>
      </c>
      <c r="D61" s="26">
        <v>420</v>
      </c>
      <c r="E61" s="17">
        <v>578651.661070422</v>
      </c>
      <c r="F61" s="18">
        <v>240530</v>
      </c>
      <c r="G61" s="18">
        <v>21000</v>
      </c>
      <c r="H61" s="18">
        <v>22615.308315424</v>
      </c>
      <c r="I61" s="17">
        <v>8400.54859911298</v>
      </c>
      <c r="J61" s="17">
        <v>72462.3359879704</v>
      </c>
      <c r="K61" s="17">
        <f t="shared" ref="K61:K66" si="12">E61-F61-G61-H61-I61-J61</f>
        <v>213643.468167915</v>
      </c>
      <c r="L61" s="18">
        <v>50000</v>
      </c>
      <c r="M61" s="16" t="s">
        <v>18</v>
      </c>
    </row>
    <row r="62" customHeight="1" spans="1:13">
      <c r="A62" s="16">
        <v>54</v>
      </c>
      <c r="B62" s="16"/>
      <c r="C62" s="25" t="s">
        <v>72</v>
      </c>
      <c r="D62" s="26">
        <v>420</v>
      </c>
      <c r="E62" s="17">
        <v>578651.661070422</v>
      </c>
      <c r="F62" s="18">
        <v>119160</v>
      </c>
      <c r="G62" s="18">
        <v>21000</v>
      </c>
      <c r="H62" s="18">
        <v>22615.308315424</v>
      </c>
      <c r="I62" s="17">
        <v>8400.54859911298</v>
      </c>
      <c r="J62" s="17">
        <v>72462.3359879704</v>
      </c>
      <c r="K62" s="17">
        <f t="shared" si="12"/>
        <v>335013.468167915</v>
      </c>
      <c r="L62" s="18">
        <v>60000</v>
      </c>
      <c r="M62" s="16" t="s">
        <v>18</v>
      </c>
    </row>
    <row r="63" customHeight="1" spans="1:13">
      <c r="A63" s="16">
        <v>55</v>
      </c>
      <c r="B63" s="16"/>
      <c r="C63" s="16" t="s">
        <v>73</v>
      </c>
      <c r="D63" s="16">
        <v>300</v>
      </c>
      <c r="E63" s="17">
        <v>395324.39</v>
      </c>
      <c r="F63" s="18">
        <v>3600</v>
      </c>
      <c r="G63" s="18">
        <v>15000</v>
      </c>
      <c r="H63" s="18">
        <v>11086.9565217391</v>
      </c>
      <c r="I63" s="17">
        <v>6000.39185650927</v>
      </c>
      <c r="J63" s="17">
        <f>7393636.75/56143*D63</f>
        <v>39507.8821046257</v>
      </c>
      <c r="K63" s="17">
        <f t="shared" si="12"/>
        <v>320129.159517126</v>
      </c>
      <c r="L63" s="18">
        <v>60000</v>
      </c>
      <c r="M63" s="16" t="s">
        <v>350</v>
      </c>
    </row>
    <row r="64" customHeight="1" spans="1:13">
      <c r="A64" s="16">
        <v>56</v>
      </c>
      <c r="B64" s="16"/>
      <c r="C64" s="25" t="s">
        <v>76</v>
      </c>
      <c r="D64" s="26">
        <v>420</v>
      </c>
      <c r="E64" s="17">
        <v>578651.661070422</v>
      </c>
      <c r="F64" s="18">
        <v>54840</v>
      </c>
      <c r="G64" s="18">
        <v>21000</v>
      </c>
      <c r="H64" s="18">
        <v>22615.308315424</v>
      </c>
      <c r="I64" s="17">
        <v>8400.54859911298</v>
      </c>
      <c r="J64" s="17">
        <v>72462.3359879704</v>
      </c>
      <c r="K64" s="17">
        <f t="shared" si="12"/>
        <v>399333.468167915</v>
      </c>
      <c r="L64" s="18">
        <v>60000</v>
      </c>
      <c r="M64" s="16" t="s">
        <v>18</v>
      </c>
    </row>
    <row r="65" customHeight="1" spans="1:13">
      <c r="A65" s="16">
        <v>57</v>
      </c>
      <c r="B65" s="16"/>
      <c r="C65" s="25" t="s">
        <v>77</v>
      </c>
      <c r="D65" s="26">
        <v>420</v>
      </c>
      <c r="E65" s="17">
        <v>578651.661070422</v>
      </c>
      <c r="F65" s="18">
        <v>105120</v>
      </c>
      <c r="G65" s="18">
        <v>21000</v>
      </c>
      <c r="H65" s="18">
        <v>22615.308315424</v>
      </c>
      <c r="I65" s="17">
        <v>8400.54859911298</v>
      </c>
      <c r="J65" s="17">
        <v>72462.3359879704</v>
      </c>
      <c r="K65" s="17">
        <f t="shared" si="12"/>
        <v>349053.468167915</v>
      </c>
      <c r="L65" s="18">
        <v>60000</v>
      </c>
      <c r="M65" s="16" t="s">
        <v>18</v>
      </c>
    </row>
    <row r="66" customHeight="1" spans="1:13">
      <c r="A66" s="16">
        <v>58</v>
      </c>
      <c r="B66" s="16"/>
      <c r="C66" s="16" t="s">
        <v>78</v>
      </c>
      <c r="D66" s="16">
        <v>300</v>
      </c>
      <c r="E66" s="17">
        <v>378030.27</v>
      </c>
      <c r="F66" s="18">
        <v>198300</v>
      </c>
      <c r="G66" s="18">
        <v>15000</v>
      </c>
      <c r="H66" s="18">
        <v>11086.9565217391</v>
      </c>
      <c r="I66" s="17">
        <v>6000.39185650927</v>
      </c>
      <c r="J66" s="17">
        <f t="shared" ref="J66:J71" si="13">7393636.75/56143*D66</f>
        <v>39507.8821046257</v>
      </c>
      <c r="K66" s="17">
        <f t="shared" si="12"/>
        <v>108135.039517126</v>
      </c>
      <c r="L66" s="18">
        <v>40000</v>
      </c>
      <c r="M66" s="16" t="s">
        <v>350</v>
      </c>
    </row>
    <row r="67" customHeight="1" spans="1:13">
      <c r="A67" s="16" t="s">
        <v>31</v>
      </c>
      <c r="B67" s="16"/>
      <c r="C67" s="16">
        <v>6</v>
      </c>
      <c r="D67" s="16">
        <f t="shared" ref="D67:L67" si="14">SUM(D61:D66)</f>
        <v>2280</v>
      </c>
      <c r="E67" s="17">
        <f t="shared" si="14"/>
        <v>3087961.30428169</v>
      </c>
      <c r="F67" s="18">
        <f t="shared" si="14"/>
        <v>721550</v>
      </c>
      <c r="G67" s="18">
        <f t="shared" si="14"/>
        <v>114000</v>
      </c>
      <c r="H67" s="18">
        <f t="shared" si="14"/>
        <v>112635.146305174</v>
      </c>
      <c r="I67" s="17">
        <f t="shared" si="14"/>
        <v>45602.9781094705</v>
      </c>
      <c r="J67" s="17">
        <f t="shared" si="14"/>
        <v>368865.108161133</v>
      </c>
      <c r="K67" s="17">
        <f t="shared" si="14"/>
        <v>1725308.07170591</v>
      </c>
      <c r="L67" s="18">
        <f t="shared" si="14"/>
        <v>330000</v>
      </c>
      <c r="M67" s="16"/>
    </row>
    <row r="68" customHeight="1" spans="1:13">
      <c r="A68" s="16">
        <v>59</v>
      </c>
      <c r="B68" s="16" t="s">
        <v>79</v>
      </c>
      <c r="C68" s="21" t="s">
        <v>80</v>
      </c>
      <c r="D68" s="22">
        <v>420</v>
      </c>
      <c r="E68" s="17">
        <v>555808.577705882</v>
      </c>
      <c r="F68" s="18">
        <v>105490</v>
      </c>
      <c r="G68" s="18">
        <v>21000</v>
      </c>
      <c r="H68" s="18">
        <v>22615.308315424</v>
      </c>
      <c r="I68" s="17">
        <v>8400.54859911298</v>
      </c>
      <c r="J68" s="17">
        <v>72462.3359879704</v>
      </c>
      <c r="K68" s="17">
        <f t="shared" ref="K68:K77" si="15">E68-F68-G68-H68-I68-J68</f>
        <v>325840.384803375</v>
      </c>
      <c r="L68" s="18">
        <v>60000</v>
      </c>
      <c r="M68" s="16" t="s">
        <v>18</v>
      </c>
    </row>
    <row r="69" customHeight="1" spans="1:13">
      <c r="A69" s="16">
        <v>60</v>
      </c>
      <c r="B69" s="16"/>
      <c r="C69" s="21" t="s">
        <v>79</v>
      </c>
      <c r="D69" s="22">
        <v>420</v>
      </c>
      <c r="E69" s="17">
        <v>555808.577705882</v>
      </c>
      <c r="F69" s="18">
        <v>579430</v>
      </c>
      <c r="G69" s="18">
        <v>21000</v>
      </c>
      <c r="H69" s="18">
        <v>22615.308315424</v>
      </c>
      <c r="I69" s="17">
        <v>8400.54859911298</v>
      </c>
      <c r="J69" s="17">
        <v>72462.3359879704</v>
      </c>
      <c r="K69" s="17">
        <f t="shared" si="15"/>
        <v>-148099.615196625</v>
      </c>
      <c r="L69" s="18">
        <v>20000</v>
      </c>
      <c r="M69" s="16" t="s">
        <v>18</v>
      </c>
    </row>
    <row r="70" customHeight="1" spans="1:13">
      <c r="A70" s="16">
        <v>61</v>
      </c>
      <c r="B70" s="16"/>
      <c r="C70" s="16" t="s">
        <v>81</v>
      </c>
      <c r="D70" s="16">
        <v>300</v>
      </c>
      <c r="E70" s="17">
        <v>325788.95</v>
      </c>
      <c r="F70" s="18">
        <v>91680</v>
      </c>
      <c r="G70" s="18">
        <v>15000</v>
      </c>
      <c r="H70" s="18">
        <v>11086.9565217391</v>
      </c>
      <c r="I70" s="17">
        <v>6000.39185650927</v>
      </c>
      <c r="J70" s="17">
        <f t="shared" si="13"/>
        <v>39507.8821046257</v>
      </c>
      <c r="K70" s="17">
        <f t="shared" si="15"/>
        <v>162513.719517126</v>
      </c>
      <c r="L70" s="18">
        <v>40000</v>
      </c>
      <c r="M70" s="16" t="s">
        <v>350</v>
      </c>
    </row>
    <row r="71" customHeight="1" spans="1:13">
      <c r="A71" s="16">
        <v>62</v>
      </c>
      <c r="B71" s="16"/>
      <c r="C71" s="16" t="s">
        <v>82</v>
      </c>
      <c r="D71" s="16">
        <v>300</v>
      </c>
      <c r="E71" s="17">
        <v>339625.79</v>
      </c>
      <c r="F71" s="18">
        <v>184830</v>
      </c>
      <c r="G71" s="18">
        <v>15000</v>
      </c>
      <c r="H71" s="18">
        <v>11086.9565217391</v>
      </c>
      <c r="I71" s="17">
        <v>6000.39185650927</v>
      </c>
      <c r="J71" s="17">
        <f t="shared" si="13"/>
        <v>39507.8821046257</v>
      </c>
      <c r="K71" s="17">
        <f t="shared" si="15"/>
        <v>83200.5595171259</v>
      </c>
      <c r="L71" s="18">
        <v>30000</v>
      </c>
      <c r="M71" s="16" t="s">
        <v>350</v>
      </c>
    </row>
    <row r="72" customHeight="1" spans="1:13">
      <c r="A72" s="16">
        <v>63</v>
      </c>
      <c r="B72" s="16"/>
      <c r="C72" s="21" t="s">
        <v>83</v>
      </c>
      <c r="D72" s="22">
        <v>420</v>
      </c>
      <c r="E72" s="17">
        <v>555808.577705882</v>
      </c>
      <c r="F72" s="18">
        <v>66380</v>
      </c>
      <c r="G72" s="18">
        <v>21000</v>
      </c>
      <c r="H72" s="18">
        <v>22615.308315424</v>
      </c>
      <c r="I72" s="17">
        <v>8400.54859911298</v>
      </c>
      <c r="J72" s="17">
        <v>72462.3359879704</v>
      </c>
      <c r="K72" s="17">
        <f t="shared" si="15"/>
        <v>364950.384803375</v>
      </c>
      <c r="L72" s="18">
        <v>60000</v>
      </c>
      <c r="M72" s="16" t="s">
        <v>18</v>
      </c>
    </row>
    <row r="73" customHeight="1" spans="1:13">
      <c r="A73" s="16">
        <v>64</v>
      </c>
      <c r="B73" s="16"/>
      <c r="C73" s="21" t="s">
        <v>84</v>
      </c>
      <c r="D73" s="22">
        <v>420</v>
      </c>
      <c r="E73" s="17">
        <v>555808.577705882</v>
      </c>
      <c r="F73" s="18">
        <v>142860</v>
      </c>
      <c r="G73" s="18">
        <v>21000</v>
      </c>
      <c r="H73" s="18">
        <v>22615.308315424</v>
      </c>
      <c r="I73" s="17">
        <v>8400.54859911298</v>
      </c>
      <c r="J73" s="17">
        <v>72462.3359879704</v>
      </c>
      <c r="K73" s="17">
        <f t="shared" si="15"/>
        <v>288470.384803375</v>
      </c>
      <c r="L73" s="18">
        <v>50000</v>
      </c>
      <c r="M73" s="16" t="s">
        <v>18</v>
      </c>
    </row>
    <row r="74" customHeight="1" spans="1:13">
      <c r="A74" s="16">
        <v>65</v>
      </c>
      <c r="B74" s="16"/>
      <c r="C74" s="16" t="s">
        <v>85</v>
      </c>
      <c r="D74" s="16">
        <v>300</v>
      </c>
      <c r="E74" s="17">
        <v>346859.64</v>
      </c>
      <c r="F74" s="18">
        <v>424180</v>
      </c>
      <c r="G74" s="18">
        <v>15000</v>
      </c>
      <c r="H74" s="18">
        <v>11086.9565217391</v>
      </c>
      <c r="I74" s="17">
        <v>6000.39185650927</v>
      </c>
      <c r="J74" s="17">
        <f t="shared" ref="J74:J80" si="16">7393636.75/56143*D74</f>
        <v>39507.8821046257</v>
      </c>
      <c r="K74" s="17">
        <f t="shared" si="15"/>
        <v>-148915.590482874</v>
      </c>
      <c r="L74" s="18">
        <v>20000</v>
      </c>
      <c r="M74" s="16" t="s">
        <v>350</v>
      </c>
    </row>
    <row r="75" customHeight="1" spans="1:13">
      <c r="A75" s="16">
        <v>66</v>
      </c>
      <c r="B75" s="16"/>
      <c r="C75" s="16" t="s">
        <v>86</v>
      </c>
      <c r="D75" s="16">
        <v>300</v>
      </c>
      <c r="E75" s="17">
        <v>328689.08</v>
      </c>
      <c r="F75" s="18">
        <v>38080</v>
      </c>
      <c r="G75" s="18">
        <v>15000</v>
      </c>
      <c r="H75" s="18">
        <v>11086.9565217391</v>
      </c>
      <c r="I75" s="17">
        <v>6000.39185650927</v>
      </c>
      <c r="J75" s="17">
        <f t="shared" si="16"/>
        <v>39507.8821046257</v>
      </c>
      <c r="K75" s="17">
        <f t="shared" si="15"/>
        <v>219013.849517126</v>
      </c>
      <c r="L75" s="18">
        <v>50000</v>
      </c>
      <c r="M75" s="16" t="s">
        <v>350</v>
      </c>
    </row>
    <row r="76" customHeight="1" spans="1:13">
      <c r="A76" s="16">
        <v>67</v>
      </c>
      <c r="B76" s="16"/>
      <c r="C76" s="21" t="s">
        <v>87</v>
      </c>
      <c r="D76" s="22">
        <v>420</v>
      </c>
      <c r="E76" s="17">
        <v>580923.604386793</v>
      </c>
      <c r="F76" s="18">
        <v>75280</v>
      </c>
      <c r="G76" s="18">
        <v>21000</v>
      </c>
      <c r="H76" s="18">
        <v>22615.308315424</v>
      </c>
      <c r="I76" s="17">
        <v>8400.54859911298</v>
      </c>
      <c r="J76" s="17">
        <v>72462.3359879704</v>
      </c>
      <c r="K76" s="17">
        <f t="shared" si="15"/>
        <v>381165.411484286</v>
      </c>
      <c r="L76" s="18">
        <v>60000</v>
      </c>
      <c r="M76" s="16" t="s">
        <v>18</v>
      </c>
    </row>
    <row r="77" customHeight="1" spans="1:13">
      <c r="A77" s="16">
        <v>68</v>
      </c>
      <c r="B77" s="16"/>
      <c r="C77" s="22" t="s">
        <v>88</v>
      </c>
      <c r="D77" s="22">
        <v>336</v>
      </c>
      <c r="E77" s="17">
        <v>444646.862164706</v>
      </c>
      <c r="F77" s="18">
        <v>56520</v>
      </c>
      <c r="G77" s="18">
        <v>16800</v>
      </c>
      <c r="H77" s="18">
        <v>18092.2466523392</v>
      </c>
      <c r="I77" s="17">
        <v>6720.43887929038</v>
      </c>
      <c r="J77" s="17">
        <v>57969.8687903763</v>
      </c>
      <c r="K77" s="17">
        <f t="shared" si="15"/>
        <v>288544.3078427</v>
      </c>
      <c r="L77" s="18">
        <v>50000</v>
      </c>
      <c r="M77" s="16" t="s">
        <v>18</v>
      </c>
    </row>
    <row r="78" customHeight="1" spans="1:13">
      <c r="A78" s="16" t="s">
        <v>31</v>
      </c>
      <c r="B78" s="16"/>
      <c r="C78" s="21">
        <v>10</v>
      </c>
      <c r="D78" s="22">
        <f t="shared" ref="D78:L78" si="17">SUM(D68:D77)</f>
        <v>3636</v>
      </c>
      <c r="E78" s="17">
        <f t="shared" si="17"/>
        <v>4589768.23737503</v>
      </c>
      <c r="F78" s="23">
        <f t="shared" si="17"/>
        <v>1764730</v>
      </c>
      <c r="G78" s="23">
        <f t="shared" si="17"/>
        <v>181800</v>
      </c>
      <c r="H78" s="23">
        <f t="shared" si="17"/>
        <v>175516.614316416</v>
      </c>
      <c r="I78" s="30">
        <f t="shared" si="17"/>
        <v>72724.7493008924</v>
      </c>
      <c r="J78" s="17">
        <f t="shared" si="17"/>
        <v>578313.077148731</v>
      </c>
      <c r="K78" s="17">
        <f t="shared" si="17"/>
        <v>1816683.79660899</v>
      </c>
      <c r="L78" s="18">
        <f t="shared" si="17"/>
        <v>440000</v>
      </c>
      <c r="M78" s="16"/>
    </row>
    <row r="79" customHeight="1" spans="1:13">
      <c r="A79" s="16">
        <v>69</v>
      </c>
      <c r="B79" s="16" t="s">
        <v>89</v>
      </c>
      <c r="C79" s="16" t="s">
        <v>90</v>
      </c>
      <c r="D79" s="16">
        <v>300</v>
      </c>
      <c r="E79" s="17">
        <v>312946.51</v>
      </c>
      <c r="F79" s="18">
        <v>364630</v>
      </c>
      <c r="G79" s="18">
        <v>15000</v>
      </c>
      <c r="H79" s="18">
        <v>11086.9565217391</v>
      </c>
      <c r="I79" s="17">
        <v>6000.39185650927</v>
      </c>
      <c r="J79" s="17">
        <f t="shared" si="16"/>
        <v>39507.8821046257</v>
      </c>
      <c r="K79" s="17">
        <f t="shared" ref="K79:K87" si="18">E79-F79-G79-H79-I79-J79</f>
        <v>-123278.720482874</v>
      </c>
      <c r="L79" s="18">
        <v>20000</v>
      </c>
      <c r="M79" s="16" t="s">
        <v>350</v>
      </c>
    </row>
    <row r="80" customHeight="1" spans="1:13">
      <c r="A80" s="16">
        <v>70</v>
      </c>
      <c r="B80" s="16"/>
      <c r="C80" s="16" t="s">
        <v>91</v>
      </c>
      <c r="D80" s="16">
        <v>300</v>
      </c>
      <c r="E80" s="17">
        <v>362148.34</v>
      </c>
      <c r="F80" s="18">
        <v>455370</v>
      </c>
      <c r="G80" s="18">
        <v>15000</v>
      </c>
      <c r="H80" s="18">
        <v>11086.9565217391</v>
      </c>
      <c r="I80" s="17">
        <v>6000.39185650927</v>
      </c>
      <c r="J80" s="17">
        <f t="shared" si="16"/>
        <v>39507.8821046257</v>
      </c>
      <c r="K80" s="17">
        <f t="shared" si="18"/>
        <v>-164816.890482874</v>
      </c>
      <c r="L80" s="18">
        <v>20000</v>
      </c>
      <c r="M80" s="16" t="s">
        <v>350</v>
      </c>
    </row>
    <row r="81" customHeight="1" spans="1:13">
      <c r="A81" s="16">
        <v>71</v>
      </c>
      <c r="B81" s="16"/>
      <c r="C81" s="16" t="s">
        <v>92</v>
      </c>
      <c r="D81" s="16">
        <v>119</v>
      </c>
      <c r="E81" s="17">
        <v>158136.531313951</v>
      </c>
      <c r="F81" s="18">
        <v>175460</v>
      </c>
      <c r="G81" s="18">
        <v>5950</v>
      </c>
      <c r="H81" s="18">
        <v>6407.67068937014</v>
      </c>
      <c r="I81" s="17">
        <v>2380.15543641534</v>
      </c>
      <c r="J81" s="17">
        <v>20530.9951965916</v>
      </c>
      <c r="K81" s="17">
        <f t="shared" si="18"/>
        <v>-52592.2900084261</v>
      </c>
      <c r="L81" s="18">
        <v>20000</v>
      </c>
      <c r="M81" s="16" t="s">
        <v>18</v>
      </c>
    </row>
    <row r="82" customHeight="1" spans="1:13">
      <c r="A82" s="16">
        <v>72</v>
      </c>
      <c r="B82" s="16"/>
      <c r="C82" s="16" t="s">
        <v>89</v>
      </c>
      <c r="D82" s="16">
        <v>420</v>
      </c>
      <c r="E82" s="17">
        <v>558128.934049238</v>
      </c>
      <c r="F82" s="18">
        <v>632410</v>
      </c>
      <c r="G82" s="18">
        <v>21000</v>
      </c>
      <c r="H82" s="18">
        <v>22615.308315424</v>
      </c>
      <c r="I82" s="17">
        <v>8400.54859911298</v>
      </c>
      <c r="J82" s="17">
        <v>72462.3359879704</v>
      </c>
      <c r="K82" s="17">
        <f t="shared" si="18"/>
        <v>-198759.258853269</v>
      </c>
      <c r="L82" s="18">
        <v>20000</v>
      </c>
      <c r="M82" s="16" t="s">
        <v>18</v>
      </c>
    </row>
    <row r="83" customHeight="1" spans="1:13">
      <c r="A83" s="16">
        <v>73</v>
      </c>
      <c r="B83" s="16"/>
      <c r="C83" s="16" t="s">
        <v>93</v>
      </c>
      <c r="D83" s="16">
        <v>420</v>
      </c>
      <c r="E83" s="17">
        <v>558128.934049238</v>
      </c>
      <c r="F83" s="18">
        <v>158550</v>
      </c>
      <c r="G83" s="18">
        <v>21000</v>
      </c>
      <c r="H83" s="18">
        <v>22615.308315424</v>
      </c>
      <c r="I83" s="17">
        <v>8400.54859911298</v>
      </c>
      <c r="J83" s="17">
        <v>72462.3359879704</v>
      </c>
      <c r="K83" s="17">
        <f t="shared" si="18"/>
        <v>275100.741146731</v>
      </c>
      <c r="L83" s="18">
        <v>50000</v>
      </c>
      <c r="M83" s="16" t="s">
        <v>18</v>
      </c>
    </row>
    <row r="84" customHeight="1" spans="1:13">
      <c r="A84" s="16">
        <v>74</v>
      </c>
      <c r="B84" s="16"/>
      <c r="C84" s="16" t="s">
        <v>94</v>
      </c>
      <c r="D84" s="16">
        <v>420</v>
      </c>
      <c r="E84" s="17">
        <v>558128.934049238</v>
      </c>
      <c r="F84" s="18">
        <v>169730</v>
      </c>
      <c r="G84" s="18">
        <v>21000</v>
      </c>
      <c r="H84" s="18">
        <v>22615.308315424</v>
      </c>
      <c r="I84" s="17">
        <v>8400.54859911298</v>
      </c>
      <c r="J84" s="17">
        <v>72462.3359879704</v>
      </c>
      <c r="K84" s="17">
        <f t="shared" si="18"/>
        <v>263920.741146731</v>
      </c>
      <c r="L84" s="18">
        <v>50000</v>
      </c>
      <c r="M84" s="16" t="s">
        <v>18</v>
      </c>
    </row>
    <row r="85" customHeight="1" spans="1:13">
      <c r="A85" s="16">
        <v>75</v>
      </c>
      <c r="B85" s="16"/>
      <c r="C85" s="16" t="s">
        <v>95</v>
      </c>
      <c r="D85" s="16">
        <v>300</v>
      </c>
      <c r="E85" s="17">
        <v>365630.57</v>
      </c>
      <c r="F85" s="18">
        <v>412690</v>
      </c>
      <c r="G85" s="18">
        <v>15000</v>
      </c>
      <c r="H85" s="18">
        <v>11086.9565217391</v>
      </c>
      <c r="I85" s="17">
        <v>6000.39185650927</v>
      </c>
      <c r="J85" s="17">
        <f t="shared" ref="J85:J90" si="19">7393636.75/56143*D85</f>
        <v>39507.8821046257</v>
      </c>
      <c r="K85" s="17">
        <f t="shared" si="18"/>
        <v>-118654.660482874</v>
      </c>
      <c r="L85" s="18">
        <v>20000</v>
      </c>
      <c r="M85" s="16" t="s">
        <v>350</v>
      </c>
    </row>
    <row r="86" customHeight="1" spans="1:13">
      <c r="A86" s="16">
        <v>76</v>
      </c>
      <c r="B86" s="16"/>
      <c r="C86" s="16" t="s">
        <v>96</v>
      </c>
      <c r="D86" s="16">
        <v>420</v>
      </c>
      <c r="E86" s="17">
        <v>558128.934049238</v>
      </c>
      <c r="F86" s="18">
        <v>322430</v>
      </c>
      <c r="G86" s="18">
        <v>21000</v>
      </c>
      <c r="H86" s="18">
        <v>22615.308315424</v>
      </c>
      <c r="I86" s="17">
        <v>8400.54859911298</v>
      </c>
      <c r="J86" s="17">
        <v>72462.3359879704</v>
      </c>
      <c r="K86" s="17">
        <f t="shared" si="18"/>
        <v>111220.741146731</v>
      </c>
      <c r="L86" s="18">
        <v>40000</v>
      </c>
      <c r="M86" s="16" t="s">
        <v>18</v>
      </c>
    </row>
    <row r="87" customHeight="1" spans="1:13">
      <c r="A87" s="16">
        <v>77</v>
      </c>
      <c r="B87" s="16"/>
      <c r="C87" s="16" t="s">
        <v>97</v>
      </c>
      <c r="D87" s="16">
        <v>420</v>
      </c>
      <c r="E87" s="17">
        <v>558128.934049238</v>
      </c>
      <c r="F87" s="18">
        <v>399860</v>
      </c>
      <c r="G87" s="18">
        <v>21000</v>
      </c>
      <c r="H87" s="18">
        <v>22615.308315424</v>
      </c>
      <c r="I87" s="17">
        <v>8400.54859911298</v>
      </c>
      <c r="J87" s="17">
        <v>72462.3359879704</v>
      </c>
      <c r="K87" s="17">
        <f t="shared" si="18"/>
        <v>33790.7411467306</v>
      </c>
      <c r="L87" s="18">
        <v>30000</v>
      </c>
      <c r="M87" s="16" t="s">
        <v>18</v>
      </c>
    </row>
    <row r="88" customHeight="1" spans="1:13">
      <c r="A88" s="16" t="s">
        <v>31</v>
      </c>
      <c r="B88" s="16"/>
      <c r="C88" s="16">
        <v>9</v>
      </c>
      <c r="D88" s="16">
        <f t="shared" ref="D88:L88" si="20">SUM(D79:D87)</f>
        <v>3119</v>
      </c>
      <c r="E88" s="17">
        <f t="shared" si="20"/>
        <v>3989506.62156014</v>
      </c>
      <c r="F88" s="18">
        <f t="shared" si="20"/>
        <v>3091130</v>
      </c>
      <c r="G88" s="18">
        <f t="shared" si="20"/>
        <v>155950</v>
      </c>
      <c r="H88" s="18">
        <f t="shared" si="20"/>
        <v>152745.081831707</v>
      </c>
      <c r="I88" s="17">
        <f t="shared" si="20"/>
        <v>62384.0740015081</v>
      </c>
      <c r="J88" s="17">
        <f t="shared" si="20"/>
        <v>501366.321450321</v>
      </c>
      <c r="K88" s="17">
        <f t="shared" si="20"/>
        <v>25931.1442766048</v>
      </c>
      <c r="L88" s="18">
        <f t="shared" si="20"/>
        <v>270000</v>
      </c>
      <c r="M88" s="16"/>
    </row>
    <row r="89" customHeight="1" spans="1:13">
      <c r="A89" s="16">
        <v>78</v>
      </c>
      <c r="B89" s="19" t="s">
        <v>98</v>
      </c>
      <c r="C89" s="16" t="s">
        <v>99</v>
      </c>
      <c r="D89" s="16">
        <v>300</v>
      </c>
      <c r="E89" s="17">
        <v>315931.17</v>
      </c>
      <c r="F89" s="18">
        <v>298530</v>
      </c>
      <c r="G89" s="18">
        <v>15000</v>
      </c>
      <c r="H89" s="18">
        <v>11086.9565217391</v>
      </c>
      <c r="I89" s="17">
        <v>6000.39185650927</v>
      </c>
      <c r="J89" s="17">
        <f t="shared" si="19"/>
        <v>39507.8821046257</v>
      </c>
      <c r="K89" s="17">
        <f t="shared" ref="K89:K96" si="21">E89-F89-G89-H89-I89-J89</f>
        <v>-54194.0604828741</v>
      </c>
      <c r="L89" s="18">
        <v>20000</v>
      </c>
      <c r="M89" s="16" t="s">
        <v>350</v>
      </c>
    </row>
    <row r="90" customHeight="1" spans="1:13">
      <c r="A90" s="16">
        <v>79</v>
      </c>
      <c r="B90" s="20"/>
      <c r="C90" s="16" t="s">
        <v>100</v>
      </c>
      <c r="D90" s="16">
        <v>300</v>
      </c>
      <c r="E90" s="17">
        <v>299342.66</v>
      </c>
      <c r="F90" s="18">
        <v>332980</v>
      </c>
      <c r="G90" s="18">
        <v>15000</v>
      </c>
      <c r="H90" s="18">
        <v>11086.9565217391</v>
      </c>
      <c r="I90" s="17">
        <v>6000.39185650927</v>
      </c>
      <c r="J90" s="17">
        <f t="shared" si="19"/>
        <v>39507.8821046257</v>
      </c>
      <c r="K90" s="17">
        <f t="shared" si="21"/>
        <v>-105232.570482874</v>
      </c>
      <c r="L90" s="18">
        <v>20000</v>
      </c>
      <c r="M90" s="16" t="s">
        <v>350</v>
      </c>
    </row>
    <row r="91" customHeight="1" spans="1:13">
      <c r="A91" s="16">
        <v>80</v>
      </c>
      <c r="B91" s="20"/>
      <c r="C91" s="16" t="s">
        <v>101</v>
      </c>
      <c r="D91" s="16">
        <v>420</v>
      </c>
      <c r="E91" s="17">
        <v>480152.7824</v>
      </c>
      <c r="F91" s="18">
        <v>89570</v>
      </c>
      <c r="G91" s="18">
        <v>21000</v>
      </c>
      <c r="H91" s="18">
        <v>22615.308315424</v>
      </c>
      <c r="I91" s="17">
        <v>8400.54859911298</v>
      </c>
      <c r="J91" s="17">
        <v>72462.3359879704</v>
      </c>
      <c r="K91" s="17">
        <f t="shared" si="21"/>
        <v>266104.589497493</v>
      </c>
      <c r="L91" s="18">
        <v>50000</v>
      </c>
      <c r="M91" s="16" t="s">
        <v>18</v>
      </c>
    </row>
    <row r="92" customHeight="1" spans="1:13">
      <c r="A92" s="16">
        <v>81</v>
      </c>
      <c r="B92" s="20"/>
      <c r="C92" s="16" t="s">
        <v>98</v>
      </c>
      <c r="D92" s="16">
        <v>420</v>
      </c>
      <c r="E92" s="17">
        <v>480152.7824</v>
      </c>
      <c r="F92" s="18">
        <v>71040</v>
      </c>
      <c r="G92" s="18">
        <v>21000</v>
      </c>
      <c r="H92" s="18">
        <v>22615.308315424</v>
      </c>
      <c r="I92" s="17">
        <v>8400.54859911298</v>
      </c>
      <c r="J92" s="17">
        <v>72462.3359879704</v>
      </c>
      <c r="K92" s="17">
        <f t="shared" si="21"/>
        <v>284634.589497493</v>
      </c>
      <c r="L92" s="18">
        <v>50000</v>
      </c>
      <c r="M92" s="16" t="s">
        <v>18</v>
      </c>
    </row>
    <row r="93" customHeight="1" spans="1:13">
      <c r="A93" s="16">
        <v>82</v>
      </c>
      <c r="B93" s="20"/>
      <c r="C93" s="16" t="s">
        <v>102</v>
      </c>
      <c r="D93" s="16">
        <v>420</v>
      </c>
      <c r="E93" s="17">
        <v>574493.484</v>
      </c>
      <c r="F93" s="18">
        <v>152040</v>
      </c>
      <c r="G93" s="18">
        <v>21000</v>
      </c>
      <c r="H93" s="18">
        <v>22615.308315424</v>
      </c>
      <c r="I93" s="17">
        <v>8400.54859911298</v>
      </c>
      <c r="J93" s="17">
        <v>72462.3359879704</v>
      </c>
      <c r="K93" s="17">
        <f t="shared" si="21"/>
        <v>297975.291097493</v>
      </c>
      <c r="L93" s="18">
        <v>50000</v>
      </c>
      <c r="M93" s="16" t="s">
        <v>18</v>
      </c>
    </row>
    <row r="94" customHeight="1" spans="1:13">
      <c r="A94" s="16">
        <v>83</v>
      </c>
      <c r="B94" s="20"/>
      <c r="C94" s="16" t="s">
        <v>103</v>
      </c>
      <c r="D94" s="16">
        <v>420</v>
      </c>
      <c r="E94" s="17">
        <v>574493.484</v>
      </c>
      <c r="F94" s="18">
        <v>173090</v>
      </c>
      <c r="G94" s="18">
        <v>21000</v>
      </c>
      <c r="H94" s="18">
        <v>22615.308315424</v>
      </c>
      <c r="I94" s="17">
        <v>8400.54859911298</v>
      </c>
      <c r="J94" s="17">
        <v>72462.3359879704</v>
      </c>
      <c r="K94" s="17">
        <f t="shared" si="21"/>
        <v>276925.291097493</v>
      </c>
      <c r="L94" s="18">
        <v>50000</v>
      </c>
      <c r="M94" s="16" t="s">
        <v>18</v>
      </c>
    </row>
    <row r="95" customHeight="1" spans="1:13">
      <c r="A95" s="16">
        <v>84</v>
      </c>
      <c r="B95" s="20"/>
      <c r="C95" s="16" t="s">
        <v>104</v>
      </c>
      <c r="D95" s="16">
        <v>420</v>
      </c>
      <c r="E95" s="17">
        <v>574493.484</v>
      </c>
      <c r="F95" s="18">
        <v>351290</v>
      </c>
      <c r="G95" s="18">
        <v>21000</v>
      </c>
      <c r="H95" s="18">
        <v>22615.308315424</v>
      </c>
      <c r="I95" s="17">
        <v>8400.54859911298</v>
      </c>
      <c r="J95" s="17">
        <v>72462.3359879704</v>
      </c>
      <c r="K95" s="17">
        <f t="shared" si="21"/>
        <v>98725.2910974927</v>
      </c>
      <c r="L95" s="18">
        <v>30000</v>
      </c>
      <c r="M95" s="16" t="s">
        <v>18</v>
      </c>
    </row>
    <row r="96" customHeight="1" spans="1:13">
      <c r="A96" s="16">
        <v>85</v>
      </c>
      <c r="B96" s="24"/>
      <c r="C96" s="16" t="s">
        <v>105</v>
      </c>
      <c r="D96" s="16">
        <v>420</v>
      </c>
      <c r="E96" s="17">
        <v>574493.484</v>
      </c>
      <c r="F96" s="18">
        <v>394430</v>
      </c>
      <c r="G96" s="18">
        <v>21000</v>
      </c>
      <c r="H96" s="18">
        <v>22615.308315424</v>
      </c>
      <c r="I96" s="17">
        <v>8400.54859911298</v>
      </c>
      <c r="J96" s="17">
        <v>72462.3359879704</v>
      </c>
      <c r="K96" s="17">
        <f t="shared" si="21"/>
        <v>55585.2910974927</v>
      </c>
      <c r="L96" s="18">
        <v>30000</v>
      </c>
      <c r="M96" s="16" t="s">
        <v>18</v>
      </c>
    </row>
    <row r="97" customHeight="1" spans="1:13">
      <c r="A97" s="16" t="s">
        <v>31</v>
      </c>
      <c r="B97" s="16"/>
      <c r="C97" s="16">
        <v>8</v>
      </c>
      <c r="D97" s="16">
        <f t="shared" ref="D97:L97" si="22">SUM(D89:D96)</f>
        <v>3120</v>
      </c>
      <c r="E97" s="17">
        <f t="shared" si="22"/>
        <v>3873553.3308</v>
      </c>
      <c r="F97" s="18">
        <f t="shared" si="22"/>
        <v>1862970</v>
      </c>
      <c r="G97" s="18">
        <f t="shared" si="22"/>
        <v>156000</v>
      </c>
      <c r="H97" s="18">
        <f t="shared" si="22"/>
        <v>157865.762936022</v>
      </c>
      <c r="I97" s="17">
        <f t="shared" si="22"/>
        <v>62404.0753076964</v>
      </c>
      <c r="J97" s="17">
        <f t="shared" si="22"/>
        <v>513789.780137074</v>
      </c>
      <c r="K97" s="17">
        <f t="shared" si="22"/>
        <v>1120523.71241921</v>
      </c>
      <c r="L97" s="18">
        <f t="shared" si="22"/>
        <v>300000</v>
      </c>
      <c r="M97" s="16"/>
    </row>
    <row r="98" customHeight="1" spans="1:13">
      <c r="A98" s="16">
        <v>86</v>
      </c>
      <c r="B98" s="19" t="s">
        <v>106</v>
      </c>
      <c r="C98" s="16" t="s">
        <v>107</v>
      </c>
      <c r="D98" s="16">
        <v>378</v>
      </c>
      <c r="E98" s="17">
        <v>520786.49496338</v>
      </c>
      <c r="F98" s="18">
        <v>160280</v>
      </c>
      <c r="G98" s="18">
        <v>18900</v>
      </c>
      <c r="H98" s="18">
        <v>20353.7774838816</v>
      </c>
      <c r="I98" s="17">
        <v>7560.49373920168</v>
      </c>
      <c r="J98" s="17">
        <v>65216.1023891734</v>
      </c>
      <c r="K98" s="17">
        <f t="shared" ref="K98:K110" si="23">E98-F98-G98-H98-I98-J98</f>
        <v>248476.121351123</v>
      </c>
      <c r="L98" s="18">
        <v>50000</v>
      </c>
      <c r="M98" s="16" t="s">
        <v>18</v>
      </c>
    </row>
    <row r="99" customHeight="1" spans="1:13">
      <c r="A99" s="16">
        <v>87</v>
      </c>
      <c r="B99" s="20"/>
      <c r="C99" s="16" t="s">
        <v>108</v>
      </c>
      <c r="D99" s="16">
        <v>413</v>
      </c>
      <c r="E99" s="17">
        <v>569007.466719249</v>
      </c>
      <c r="F99" s="18">
        <v>258240</v>
      </c>
      <c r="G99" s="18">
        <v>20650</v>
      </c>
      <c r="H99" s="18">
        <v>22238.386510167</v>
      </c>
      <c r="I99" s="17">
        <v>8260.53945579443</v>
      </c>
      <c r="J99" s="17">
        <v>71254.6303881709</v>
      </c>
      <c r="K99" s="17">
        <f t="shared" si="23"/>
        <v>188363.910365117</v>
      </c>
      <c r="L99" s="18">
        <v>40000</v>
      </c>
      <c r="M99" s="16" t="s">
        <v>18</v>
      </c>
    </row>
    <row r="100" customHeight="1" spans="1:13">
      <c r="A100" s="16">
        <v>88</v>
      </c>
      <c r="B100" s="20" t="s">
        <v>106</v>
      </c>
      <c r="C100" s="16" t="s">
        <v>109</v>
      </c>
      <c r="D100" s="16">
        <v>420</v>
      </c>
      <c r="E100" s="17">
        <v>578651.661070422</v>
      </c>
      <c r="F100" s="18">
        <v>272880</v>
      </c>
      <c r="G100" s="18">
        <v>21000</v>
      </c>
      <c r="H100" s="18">
        <v>22615.308315424</v>
      </c>
      <c r="I100" s="17">
        <v>8400.54859911298</v>
      </c>
      <c r="J100" s="17">
        <v>72462.3359879704</v>
      </c>
      <c r="K100" s="17">
        <f t="shared" si="23"/>
        <v>181293.468167915</v>
      </c>
      <c r="L100" s="18">
        <v>40000</v>
      </c>
      <c r="M100" s="16" t="s">
        <v>18</v>
      </c>
    </row>
    <row r="101" customHeight="1" spans="1:13">
      <c r="A101" s="16">
        <v>89</v>
      </c>
      <c r="B101" s="20"/>
      <c r="C101" s="16" t="s">
        <v>110</v>
      </c>
      <c r="D101" s="16">
        <v>553</v>
      </c>
      <c r="E101" s="17">
        <v>734869.76316483</v>
      </c>
      <c r="F101" s="18">
        <v>560720</v>
      </c>
      <c r="G101" s="18">
        <v>27650</v>
      </c>
      <c r="H101" s="18">
        <v>29776.8226153083</v>
      </c>
      <c r="I101" s="17">
        <v>11060.7223221654</v>
      </c>
      <c r="J101" s="17">
        <v>95408.7423841611</v>
      </c>
      <c r="K101" s="17">
        <f t="shared" si="23"/>
        <v>10253.4758431952</v>
      </c>
      <c r="L101" s="18">
        <v>30000</v>
      </c>
      <c r="M101" s="16" t="s">
        <v>18</v>
      </c>
    </row>
    <row r="102" customHeight="1" spans="1:13">
      <c r="A102" s="16">
        <v>90</v>
      </c>
      <c r="B102" s="20"/>
      <c r="C102" s="16" t="s">
        <v>111</v>
      </c>
      <c r="D102" s="16">
        <v>300</v>
      </c>
      <c r="E102" s="17">
        <v>376175.2</v>
      </c>
      <c r="F102" s="18">
        <v>298270</v>
      </c>
      <c r="G102" s="18">
        <v>15000</v>
      </c>
      <c r="H102" s="18">
        <v>11086.9565217391</v>
      </c>
      <c r="I102" s="17">
        <v>6000.39185650927</v>
      </c>
      <c r="J102" s="17">
        <f t="shared" ref="J102:J107" si="24">7393636.75/56143*D102</f>
        <v>39507.8821046257</v>
      </c>
      <c r="K102" s="17">
        <f t="shared" si="23"/>
        <v>6309.96951712595</v>
      </c>
      <c r="L102" s="18">
        <v>30000</v>
      </c>
      <c r="M102" s="16" t="s">
        <v>350</v>
      </c>
    </row>
    <row r="103" customHeight="1" spans="1:13">
      <c r="A103" s="16">
        <v>91</v>
      </c>
      <c r="B103" s="20"/>
      <c r="C103" s="16" t="s">
        <v>112</v>
      </c>
      <c r="D103" s="16">
        <v>300</v>
      </c>
      <c r="E103" s="17">
        <v>382922.67</v>
      </c>
      <c r="F103" s="18">
        <v>255490</v>
      </c>
      <c r="G103" s="18">
        <v>15000</v>
      </c>
      <c r="H103" s="18">
        <v>11086.9565217391</v>
      </c>
      <c r="I103" s="17">
        <v>6000.39185650927</v>
      </c>
      <c r="J103" s="17">
        <f t="shared" si="24"/>
        <v>39507.8821046257</v>
      </c>
      <c r="K103" s="17">
        <f t="shared" si="23"/>
        <v>55837.4395171259</v>
      </c>
      <c r="L103" s="18">
        <v>30000</v>
      </c>
      <c r="M103" s="16" t="s">
        <v>350</v>
      </c>
    </row>
    <row r="104" customHeight="1" spans="1:13">
      <c r="A104" s="16">
        <v>92</v>
      </c>
      <c r="B104" s="20"/>
      <c r="C104" s="16" t="s">
        <v>113</v>
      </c>
      <c r="D104" s="16">
        <v>196</v>
      </c>
      <c r="E104" s="17">
        <v>260460.169222978</v>
      </c>
      <c r="F104" s="18">
        <v>107400</v>
      </c>
      <c r="G104" s="18">
        <v>9800</v>
      </c>
      <c r="H104" s="18">
        <v>10553.8105471979</v>
      </c>
      <c r="I104" s="17">
        <v>3920.25601291939</v>
      </c>
      <c r="J104" s="17">
        <v>33815.7567943862</v>
      </c>
      <c r="K104" s="17">
        <f t="shared" si="23"/>
        <v>94970.3458684745</v>
      </c>
      <c r="L104" s="18">
        <v>30000</v>
      </c>
      <c r="M104" s="16" t="s">
        <v>18</v>
      </c>
    </row>
    <row r="105" customHeight="1" spans="1:13">
      <c r="A105" s="16">
        <v>93</v>
      </c>
      <c r="B105" s="20"/>
      <c r="C105" s="16" t="s">
        <v>114</v>
      </c>
      <c r="D105" s="16">
        <v>300</v>
      </c>
      <c r="E105" s="17">
        <v>352150.72</v>
      </c>
      <c r="F105" s="18">
        <v>298920</v>
      </c>
      <c r="G105" s="18">
        <v>15000</v>
      </c>
      <c r="H105" s="18">
        <v>11086.9565217391</v>
      </c>
      <c r="I105" s="17">
        <v>6000.39185650927</v>
      </c>
      <c r="J105" s="17">
        <f t="shared" si="24"/>
        <v>39507.8821046257</v>
      </c>
      <c r="K105" s="17">
        <f t="shared" si="23"/>
        <v>-18364.5104828741</v>
      </c>
      <c r="L105" s="18">
        <v>20000</v>
      </c>
      <c r="M105" s="16" t="s">
        <v>350</v>
      </c>
    </row>
    <row r="106" customHeight="1" spans="1:13">
      <c r="A106" s="16">
        <v>94</v>
      </c>
      <c r="B106" s="20"/>
      <c r="C106" s="16" t="s">
        <v>106</v>
      </c>
      <c r="D106" s="16">
        <v>300</v>
      </c>
      <c r="E106" s="17">
        <v>385556.01</v>
      </c>
      <c r="F106" s="18">
        <v>690860</v>
      </c>
      <c r="G106" s="18">
        <v>15000</v>
      </c>
      <c r="H106" s="18">
        <v>11086.9565217391</v>
      </c>
      <c r="I106" s="17">
        <v>6000.39185650927</v>
      </c>
      <c r="J106" s="17">
        <f t="shared" si="24"/>
        <v>39507.8821046257</v>
      </c>
      <c r="K106" s="17">
        <f t="shared" si="23"/>
        <v>-376899.220482874</v>
      </c>
      <c r="L106" s="18">
        <v>20000</v>
      </c>
      <c r="M106" s="16" t="s">
        <v>350</v>
      </c>
    </row>
    <row r="107" customHeight="1" spans="1:13">
      <c r="A107" s="16">
        <v>95</v>
      </c>
      <c r="B107" s="20"/>
      <c r="C107" s="16" t="s">
        <v>115</v>
      </c>
      <c r="D107" s="16">
        <v>300</v>
      </c>
      <c r="E107" s="17">
        <v>317584.87</v>
      </c>
      <c r="F107" s="18">
        <v>292720</v>
      </c>
      <c r="G107" s="18">
        <v>15000</v>
      </c>
      <c r="H107" s="18">
        <v>11086.9565217391</v>
      </c>
      <c r="I107" s="17">
        <v>6000.39185650927</v>
      </c>
      <c r="J107" s="17">
        <f t="shared" si="24"/>
        <v>39507.8821046257</v>
      </c>
      <c r="K107" s="17">
        <f t="shared" si="23"/>
        <v>-46730.3604828741</v>
      </c>
      <c r="L107" s="18">
        <v>20000</v>
      </c>
      <c r="M107" s="16" t="s">
        <v>350</v>
      </c>
    </row>
    <row r="108" customHeight="1" spans="1:13">
      <c r="A108" s="16">
        <v>96</v>
      </c>
      <c r="B108" s="20"/>
      <c r="C108" s="16" t="s">
        <v>116</v>
      </c>
      <c r="D108" s="16">
        <v>420</v>
      </c>
      <c r="E108" s="17">
        <v>578651.661070422</v>
      </c>
      <c r="F108" s="18">
        <v>241120</v>
      </c>
      <c r="G108" s="18">
        <v>21000</v>
      </c>
      <c r="H108" s="18">
        <v>22615.308315424</v>
      </c>
      <c r="I108" s="17">
        <v>8400.54859911298</v>
      </c>
      <c r="J108" s="17">
        <v>72462.3359879704</v>
      </c>
      <c r="K108" s="17">
        <f t="shared" si="23"/>
        <v>213053.468167915</v>
      </c>
      <c r="L108" s="18">
        <v>50000</v>
      </c>
      <c r="M108" s="16" t="s">
        <v>18</v>
      </c>
    </row>
    <row r="109" customHeight="1" spans="1:13">
      <c r="A109" s="16">
        <v>97</v>
      </c>
      <c r="B109" s="20"/>
      <c r="C109" s="16" t="s">
        <v>117</v>
      </c>
      <c r="D109" s="16">
        <v>364</v>
      </c>
      <c r="E109" s="17">
        <v>483711.742842673</v>
      </c>
      <c r="F109" s="18">
        <v>14880</v>
      </c>
      <c r="G109" s="18">
        <v>18200</v>
      </c>
      <c r="H109" s="18">
        <v>19599.9338733675</v>
      </c>
      <c r="I109" s="17">
        <v>7280.47545256458</v>
      </c>
      <c r="J109" s="17">
        <v>62800.6911895744</v>
      </c>
      <c r="K109" s="17">
        <f t="shared" si="23"/>
        <v>360950.642327167</v>
      </c>
      <c r="L109" s="18">
        <v>60000</v>
      </c>
      <c r="M109" s="16" t="s">
        <v>18</v>
      </c>
    </row>
    <row r="110" customHeight="1" spans="1:13">
      <c r="A110" s="16">
        <v>98</v>
      </c>
      <c r="B110" s="24"/>
      <c r="C110" s="16" t="s">
        <v>118</v>
      </c>
      <c r="D110" s="16">
        <v>420</v>
      </c>
      <c r="E110" s="17">
        <v>578651.661070422</v>
      </c>
      <c r="F110" s="18">
        <v>845500</v>
      </c>
      <c r="G110" s="18">
        <v>21000</v>
      </c>
      <c r="H110" s="18">
        <v>22615.308315424</v>
      </c>
      <c r="I110" s="17">
        <v>8400.54859911298</v>
      </c>
      <c r="J110" s="17">
        <v>72462.3359879704</v>
      </c>
      <c r="K110" s="17">
        <f t="shared" si="23"/>
        <v>-391326.531832085</v>
      </c>
      <c r="L110" s="18">
        <v>20000</v>
      </c>
      <c r="M110" s="16" t="s">
        <v>18</v>
      </c>
    </row>
    <row r="111" customHeight="1" spans="1:13">
      <c r="A111" s="16" t="s">
        <v>31</v>
      </c>
      <c r="B111" s="16"/>
      <c r="C111" s="16">
        <v>13</v>
      </c>
      <c r="D111" s="16">
        <f t="shared" ref="D111:L111" si="25">SUM(D98:D110)</f>
        <v>4664</v>
      </c>
      <c r="E111" s="17">
        <f t="shared" si="25"/>
        <v>6119180.09012438</v>
      </c>
      <c r="F111" s="18">
        <f t="shared" si="25"/>
        <v>4297280</v>
      </c>
      <c r="G111" s="18">
        <f t="shared" si="25"/>
        <v>233200</v>
      </c>
      <c r="H111" s="18">
        <f t="shared" si="25"/>
        <v>225803.43858489</v>
      </c>
      <c r="I111" s="17">
        <f t="shared" si="25"/>
        <v>93286.0920625308</v>
      </c>
      <c r="J111" s="17">
        <f t="shared" si="25"/>
        <v>743422.341632506</v>
      </c>
      <c r="K111" s="17">
        <f t="shared" si="25"/>
        <v>526188.21784445</v>
      </c>
      <c r="L111" s="18">
        <f t="shared" si="25"/>
        <v>440000</v>
      </c>
      <c r="M111" s="16"/>
    </row>
    <row r="112" customHeight="1" spans="1:13">
      <c r="A112" s="16">
        <v>99</v>
      </c>
      <c r="B112" s="19" t="s">
        <v>119</v>
      </c>
      <c r="C112" s="16" t="s">
        <v>119</v>
      </c>
      <c r="D112" s="16">
        <v>300</v>
      </c>
      <c r="E112" s="17">
        <v>364426.3</v>
      </c>
      <c r="F112" s="18">
        <v>97570</v>
      </c>
      <c r="G112" s="18">
        <v>15000</v>
      </c>
      <c r="H112" s="18">
        <v>11086.9565217391</v>
      </c>
      <c r="I112" s="17">
        <v>6000.39185650927</v>
      </c>
      <c r="J112" s="17">
        <f t="shared" ref="J112:J115" si="26">7393636.75/56143*D112</f>
        <v>39507.8821046257</v>
      </c>
      <c r="K112" s="17">
        <f>E112-F112-G112-H112-I112-J112</f>
        <v>195261.069517126</v>
      </c>
      <c r="L112" s="18">
        <v>40000</v>
      </c>
      <c r="M112" s="16" t="s">
        <v>350</v>
      </c>
    </row>
    <row r="113" customHeight="1" spans="1:13">
      <c r="A113" s="16">
        <v>100</v>
      </c>
      <c r="B113" s="24"/>
      <c r="C113" s="16" t="s">
        <v>120</v>
      </c>
      <c r="D113" s="16">
        <v>300</v>
      </c>
      <c r="E113" s="17">
        <v>370693.96</v>
      </c>
      <c r="F113" s="18">
        <v>64920</v>
      </c>
      <c r="G113" s="18">
        <v>15000</v>
      </c>
      <c r="H113" s="18">
        <v>11086.9565217391</v>
      </c>
      <c r="I113" s="17">
        <v>6000.39185650927</v>
      </c>
      <c r="J113" s="17">
        <f t="shared" si="26"/>
        <v>39507.8821046257</v>
      </c>
      <c r="K113" s="17">
        <f>E113-F113-G113-H113-I113-J113</f>
        <v>234178.729517126</v>
      </c>
      <c r="L113" s="18">
        <v>50000</v>
      </c>
      <c r="M113" s="16" t="s">
        <v>350</v>
      </c>
    </row>
    <row r="114" customHeight="1" spans="1:13">
      <c r="A114" s="16" t="s">
        <v>31</v>
      </c>
      <c r="B114" s="16"/>
      <c r="C114" s="16">
        <v>2</v>
      </c>
      <c r="D114" s="16">
        <f t="shared" ref="D114:L114" si="27">SUM(D112:D113)</f>
        <v>600</v>
      </c>
      <c r="E114" s="17">
        <f t="shared" si="27"/>
        <v>735120.26</v>
      </c>
      <c r="F114" s="18">
        <f t="shared" si="27"/>
        <v>162490</v>
      </c>
      <c r="G114" s="18">
        <f t="shared" si="27"/>
        <v>30000</v>
      </c>
      <c r="H114" s="18">
        <f t="shared" si="27"/>
        <v>22173.9130434782</v>
      </c>
      <c r="I114" s="17">
        <f t="shared" si="27"/>
        <v>12000.7837130185</v>
      </c>
      <c r="J114" s="17">
        <f t="shared" si="27"/>
        <v>79015.7642092514</v>
      </c>
      <c r="K114" s="17">
        <f t="shared" si="27"/>
        <v>429439.799034252</v>
      </c>
      <c r="L114" s="18">
        <f t="shared" si="27"/>
        <v>90000</v>
      </c>
      <c r="M114" s="16"/>
    </row>
    <row r="115" customHeight="1" spans="1:13">
      <c r="A115" s="16">
        <v>101</v>
      </c>
      <c r="B115" s="16" t="s">
        <v>121</v>
      </c>
      <c r="C115" s="16" t="s">
        <v>122</v>
      </c>
      <c r="D115" s="16">
        <v>300</v>
      </c>
      <c r="E115" s="17">
        <v>341321.35</v>
      </c>
      <c r="F115" s="18">
        <v>169560</v>
      </c>
      <c r="G115" s="18">
        <v>15000</v>
      </c>
      <c r="H115" s="18">
        <v>11086.9565217391</v>
      </c>
      <c r="I115" s="17">
        <v>6000.39185650927</v>
      </c>
      <c r="J115" s="17">
        <f t="shared" si="26"/>
        <v>39507.8821046257</v>
      </c>
      <c r="K115" s="17">
        <f t="shared" ref="K115:K123" si="28">E115-F115-G115-H115-I115-J115</f>
        <v>100166.119517126</v>
      </c>
      <c r="L115" s="18">
        <v>40000</v>
      </c>
      <c r="M115" s="16" t="s">
        <v>350</v>
      </c>
    </row>
    <row r="116" customHeight="1" spans="1:13">
      <c r="A116" s="16">
        <v>102</v>
      </c>
      <c r="B116" s="16"/>
      <c r="C116" s="16" t="s">
        <v>123</v>
      </c>
      <c r="D116" s="16">
        <v>420</v>
      </c>
      <c r="E116" s="17">
        <v>580923.604386793</v>
      </c>
      <c r="F116" s="18">
        <v>258730</v>
      </c>
      <c r="G116" s="18">
        <v>21000</v>
      </c>
      <c r="H116" s="18">
        <v>22615.308315424</v>
      </c>
      <c r="I116" s="17">
        <v>8400.54859911298</v>
      </c>
      <c r="J116" s="17">
        <v>72462.3359879704</v>
      </c>
      <c r="K116" s="17">
        <f t="shared" si="28"/>
        <v>197715.411484286</v>
      </c>
      <c r="L116" s="18">
        <v>40000</v>
      </c>
      <c r="M116" s="16" t="s">
        <v>18</v>
      </c>
    </row>
    <row r="117" customHeight="1" spans="1:13">
      <c r="A117" s="16">
        <v>103</v>
      </c>
      <c r="B117" s="16"/>
      <c r="C117" s="16" t="s">
        <v>124</v>
      </c>
      <c r="D117" s="16">
        <v>420</v>
      </c>
      <c r="E117" s="17">
        <v>580923.604386793</v>
      </c>
      <c r="F117" s="18">
        <v>97500</v>
      </c>
      <c r="G117" s="18">
        <v>21000</v>
      </c>
      <c r="H117" s="18">
        <v>22615.308315424</v>
      </c>
      <c r="I117" s="17">
        <v>8400.54859911298</v>
      </c>
      <c r="J117" s="17">
        <v>72462.3359879704</v>
      </c>
      <c r="K117" s="17">
        <f t="shared" si="28"/>
        <v>358945.411484286</v>
      </c>
      <c r="L117" s="18">
        <v>60000</v>
      </c>
      <c r="M117" s="16" t="s">
        <v>18</v>
      </c>
    </row>
    <row r="118" customHeight="1" spans="1:13">
      <c r="A118" s="16">
        <v>104</v>
      </c>
      <c r="B118" s="16"/>
      <c r="C118" s="16" t="s">
        <v>125</v>
      </c>
      <c r="D118" s="16">
        <v>420</v>
      </c>
      <c r="E118" s="17">
        <v>580923.604386793</v>
      </c>
      <c r="F118" s="18">
        <v>89520</v>
      </c>
      <c r="G118" s="18">
        <v>21000</v>
      </c>
      <c r="H118" s="18">
        <v>22615.308315424</v>
      </c>
      <c r="I118" s="17">
        <v>8400.54859911298</v>
      </c>
      <c r="J118" s="17">
        <v>72462.3359879704</v>
      </c>
      <c r="K118" s="17">
        <f t="shared" si="28"/>
        <v>366925.411484286</v>
      </c>
      <c r="L118" s="18">
        <v>60000</v>
      </c>
      <c r="M118" s="16" t="s">
        <v>18</v>
      </c>
    </row>
    <row r="119" customHeight="1" spans="1:13">
      <c r="A119" s="16">
        <v>105</v>
      </c>
      <c r="B119" s="16"/>
      <c r="C119" s="16" t="s">
        <v>126</v>
      </c>
      <c r="D119" s="16">
        <v>420</v>
      </c>
      <c r="E119" s="17">
        <v>578651.661070422</v>
      </c>
      <c r="F119" s="18">
        <v>268980</v>
      </c>
      <c r="G119" s="18">
        <v>21000</v>
      </c>
      <c r="H119" s="18">
        <v>22615.308315424</v>
      </c>
      <c r="I119" s="17">
        <v>8400.54859911298</v>
      </c>
      <c r="J119" s="17">
        <v>72462.3359879704</v>
      </c>
      <c r="K119" s="17">
        <f t="shared" si="28"/>
        <v>185193.468167915</v>
      </c>
      <c r="L119" s="18">
        <v>40000</v>
      </c>
      <c r="M119" s="16" t="s">
        <v>18</v>
      </c>
    </row>
    <row r="120" customHeight="1" spans="1:13">
      <c r="A120" s="16">
        <v>106</v>
      </c>
      <c r="B120" s="16"/>
      <c r="C120" s="29" t="s">
        <v>127</v>
      </c>
      <c r="D120" s="16">
        <v>420</v>
      </c>
      <c r="E120" s="17">
        <v>578651.661070422</v>
      </c>
      <c r="F120" s="18">
        <v>56600</v>
      </c>
      <c r="G120" s="18">
        <v>21000</v>
      </c>
      <c r="H120" s="18">
        <v>22615.308315424</v>
      </c>
      <c r="I120" s="17">
        <v>8400.54859911298</v>
      </c>
      <c r="J120" s="17">
        <v>72462.3359879704</v>
      </c>
      <c r="K120" s="17">
        <f t="shared" si="28"/>
        <v>397573.468167915</v>
      </c>
      <c r="L120" s="18">
        <v>60000</v>
      </c>
      <c r="M120" s="16" t="s">
        <v>18</v>
      </c>
    </row>
    <row r="121" customHeight="1" spans="1:13">
      <c r="A121" s="16">
        <v>107</v>
      </c>
      <c r="B121" s="16"/>
      <c r="C121" s="16" t="s">
        <v>121</v>
      </c>
      <c r="D121" s="16">
        <v>420</v>
      </c>
      <c r="E121" s="17">
        <v>580923.604386793</v>
      </c>
      <c r="F121" s="18">
        <v>179140</v>
      </c>
      <c r="G121" s="18">
        <v>21000</v>
      </c>
      <c r="H121" s="18">
        <v>22615.308315424</v>
      </c>
      <c r="I121" s="17">
        <v>8400.54859911298</v>
      </c>
      <c r="J121" s="17">
        <v>72462.3359879704</v>
      </c>
      <c r="K121" s="17">
        <f t="shared" si="28"/>
        <v>277305.411484286</v>
      </c>
      <c r="L121" s="18">
        <v>50000</v>
      </c>
      <c r="M121" s="16" t="s">
        <v>18</v>
      </c>
    </row>
    <row r="122" customHeight="1" spans="1:13">
      <c r="A122" s="16">
        <v>108</v>
      </c>
      <c r="B122" s="16"/>
      <c r="C122" s="16" t="s">
        <v>128</v>
      </c>
      <c r="D122" s="16">
        <v>420</v>
      </c>
      <c r="E122" s="17">
        <v>580923.604386793</v>
      </c>
      <c r="F122" s="18">
        <v>73560</v>
      </c>
      <c r="G122" s="18">
        <v>21000</v>
      </c>
      <c r="H122" s="18">
        <v>22615.308315424</v>
      </c>
      <c r="I122" s="17">
        <v>8400.54859911298</v>
      </c>
      <c r="J122" s="17">
        <v>72462.3359879704</v>
      </c>
      <c r="K122" s="17">
        <f t="shared" si="28"/>
        <v>382885.411484286</v>
      </c>
      <c r="L122" s="18">
        <v>60000</v>
      </c>
      <c r="M122" s="16" t="s">
        <v>18</v>
      </c>
    </row>
    <row r="123" customHeight="1" spans="1:13">
      <c r="A123" s="16">
        <v>109</v>
      </c>
      <c r="B123" s="16"/>
      <c r="C123" s="16" t="s">
        <v>129</v>
      </c>
      <c r="D123" s="16">
        <v>343</v>
      </c>
      <c r="E123" s="17">
        <v>472565.523207512</v>
      </c>
      <c r="F123" s="18">
        <v>166760</v>
      </c>
      <c r="G123" s="18">
        <v>17150</v>
      </c>
      <c r="H123" s="18">
        <v>18469.1684575963</v>
      </c>
      <c r="I123" s="17">
        <v>6860.44802260893</v>
      </c>
      <c r="J123" s="17">
        <v>59177.5743901758</v>
      </c>
      <c r="K123" s="17">
        <f t="shared" si="28"/>
        <v>204148.332337131</v>
      </c>
      <c r="L123" s="18">
        <v>50000</v>
      </c>
      <c r="M123" s="16" t="s">
        <v>18</v>
      </c>
    </row>
    <row r="124" customHeight="1" spans="1:13">
      <c r="A124" s="16" t="s">
        <v>31</v>
      </c>
      <c r="B124" s="16"/>
      <c r="C124" s="16">
        <v>9</v>
      </c>
      <c r="D124" s="16">
        <f t="shared" ref="D124:L124" si="29">SUM(D115:D123)</f>
        <v>3583</v>
      </c>
      <c r="E124" s="17">
        <f t="shared" si="29"/>
        <v>4875808.21728232</v>
      </c>
      <c r="F124" s="18">
        <f t="shared" si="29"/>
        <v>1360350</v>
      </c>
      <c r="G124" s="18">
        <f t="shared" si="29"/>
        <v>179150</v>
      </c>
      <c r="H124" s="18">
        <f t="shared" si="29"/>
        <v>187863.283187303</v>
      </c>
      <c r="I124" s="17">
        <f t="shared" si="29"/>
        <v>71664.6800729091</v>
      </c>
      <c r="J124" s="17">
        <f t="shared" si="29"/>
        <v>605921.808410594</v>
      </c>
      <c r="K124" s="17">
        <f t="shared" si="29"/>
        <v>2470858.44561151</v>
      </c>
      <c r="L124" s="18">
        <f t="shared" si="29"/>
        <v>460000</v>
      </c>
      <c r="M124" s="16"/>
    </row>
    <row r="125" customHeight="1" spans="1:13">
      <c r="A125" s="16">
        <v>110</v>
      </c>
      <c r="B125" s="19" t="s">
        <v>130</v>
      </c>
      <c r="C125" s="21" t="s">
        <v>131</v>
      </c>
      <c r="D125" s="22">
        <v>525</v>
      </c>
      <c r="E125" s="17">
        <v>715306.434301075</v>
      </c>
      <c r="F125" s="18">
        <v>201360</v>
      </c>
      <c r="G125" s="18">
        <v>26250</v>
      </c>
      <c r="H125" s="18">
        <v>28269.13539428</v>
      </c>
      <c r="I125" s="17">
        <v>10500.6857488912</v>
      </c>
      <c r="J125" s="17">
        <v>90577.919984963</v>
      </c>
      <c r="K125" s="17">
        <f t="shared" ref="K125:K138" si="30">E125-F125-G125-H125-I125-J125</f>
        <v>358348.693172941</v>
      </c>
      <c r="L125" s="18">
        <v>60000</v>
      </c>
      <c r="M125" s="16" t="s">
        <v>18</v>
      </c>
    </row>
    <row r="126" customHeight="1" spans="1:13">
      <c r="A126" s="16">
        <v>111</v>
      </c>
      <c r="B126" s="20"/>
      <c r="C126" s="16" t="s">
        <v>132</v>
      </c>
      <c r="D126" s="16">
        <v>300</v>
      </c>
      <c r="E126" s="17">
        <v>311971.32</v>
      </c>
      <c r="F126" s="18">
        <v>179740</v>
      </c>
      <c r="G126" s="18">
        <v>15000</v>
      </c>
      <c r="H126" s="18">
        <v>11086.9565217391</v>
      </c>
      <c r="I126" s="17">
        <v>6000.39185650927</v>
      </c>
      <c r="J126" s="17">
        <f>7393636.75/56143*D126</f>
        <v>39507.8821046257</v>
      </c>
      <c r="K126" s="17">
        <f t="shared" si="30"/>
        <v>60636.0895171259</v>
      </c>
      <c r="L126" s="18">
        <v>30000</v>
      </c>
      <c r="M126" s="16" t="s">
        <v>350</v>
      </c>
    </row>
    <row r="127" customHeight="1" spans="1:13">
      <c r="A127" s="16">
        <v>112</v>
      </c>
      <c r="B127" s="20"/>
      <c r="C127" s="21" t="s">
        <v>133</v>
      </c>
      <c r="D127" s="22">
        <v>420</v>
      </c>
      <c r="E127" s="17">
        <v>558128.934049238</v>
      </c>
      <c r="F127" s="18">
        <v>100940</v>
      </c>
      <c r="G127" s="18">
        <v>21000</v>
      </c>
      <c r="H127" s="18">
        <v>22615.308315424</v>
      </c>
      <c r="I127" s="17">
        <v>8400.54859911298</v>
      </c>
      <c r="J127" s="17">
        <v>72462.3359879704</v>
      </c>
      <c r="K127" s="17">
        <f t="shared" si="30"/>
        <v>332710.741146731</v>
      </c>
      <c r="L127" s="18">
        <v>60000</v>
      </c>
      <c r="M127" s="16" t="s">
        <v>18</v>
      </c>
    </row>
    <row r="128" customHeight="1" spans="1:13">
      <c r="A128" s="16">
        <v>113</v>
      </c>
      <c r="B128" s="20"/>
      <c r="C128" s="21" t="s">
        <v>134</v>
      </c>
      <c r="D128" s="22">
        <v>420</v>
      </c>
      <c r="E128" s="17">
        <v>574493.484</v>
      </c>
      <c r="F128" s="18">
        <v>307940</v>
      </c>
      <c r="G128" s="18">
        <v>21000</v>
      </c>
      <c r="H128" s="18">
        <v>22615.308315424</v>
      </c>
      <c r="I128" s="17">
        <v>8400.54859911298</v>
      </c>
      <c r="J128" s="17">
        <v>72462.3359879704</v>
      </c>
      <c r="K128" s="17">
        <f t="shared" si="30"/>
        <v>142075.291097493</v>
      </c>
      <c r="L128" s="18">
        <v>40000</v>
      </c>
      <c r="M128" s="16" t="s">
        <v>18</v>
      </c>
    </row>
    <row r="129" customHeight="1" spans="1:13">
      <c r="A129" s="16">
        <v>114</v>
      </c>
      <c r="B129" s="20"/>
      <c r="C129" s="21" t="s">
        <v>135</v>
      </c>
      <c r="D129" s="22">
        <v>434</v>
      </c>
      <c r="E129" s="17">
        <v>591319.985688889</v>
      </c>
      <c r="F129" s="18">
        <v>218640</v>
      </c>
      <c r="G129" s="18">
        <v>21700</v>
      </c>
      <c r="H129" s="18">
        <v>23369.1519259382</v>
      </c>
      <c r="I129" s="17">
        <v>8680.56688575008</v>
      </c>
      <c r="J129" s="17">
        <v>74877.7471875694</v>
      </c>
      <c r="K129" s="17">
        <f t="shared" si="30"/>
        <v>244052.519689631</v>
      </c>
      <c r="L129" s="18">
        <v>50000</v>
      </c>
      <c r="M129" s="16" t="s">
        <v>18</v>
      </c>
    </row>
    <row r="130" customHeight="1" spans="1:13">
      <c r="A130" s="16">
        <v>115</v>
      </c>
      <c r="B130" s="20"/>
      <c r="C130" s="21" t="s">
        <v>136</v>
      </c>
      <c r="D130" s="22">
        <v>420</v>
      </c>
      <c r="E130" s="17">
        <v>555808.577705882</v>
      </c>
      <c r="F130" s="18">
        <v>267280</v>
      </c>
      <c r="G130" s="18">
        <v>21000</v>
      </c>
      <c r="H130" s="18">
        <v>22615.308315424</v>
      </c>
      <c r="I130" s="17">
        <v>8400.54859911298</v>
      </c>
      <c r="J130" s="17">
        <v>72462.3359879704</v>
      </c>
      <c r="K130" s="17">
        <f t="shared" si="30"/>
        <v>164050.384803375</v>
      </c>
      <c r="L130" s="18">
        <v>40000</v>
      </c>
      <c r="M130" s="16" t="s">
        <v>18</v>
      </c>
    </row>
    <row r="131" customHeight="1" spans="1:13">
      <c r="A131" s="16">
        <v>116</v>
      </c>
      <c r="B131" s="20"/>
      <c r="C131" s="21" t="s">
        <v>351</v>
      </c>
      <c r="D131" s="22">
        <v>420</v>
      </c>
      <c r="E131" s="17">
        <v>555808.577705882</v>
      </c>
      <c r="F131" s="18">
        <v>216880</v>
      </c>
      <c r="G131" s="18">
        <v>21000</v>
      </c>
      <c r="H131" s="18">
        <v>22615.308315424</v>
      </c>
      <c r="I131" s="17">
        <v>8400.54859911298</v>
      </c>
      <c r="J131" s="17">
        <v>72462.3359879704</v>
      </c>
      <c r="K131" s="17">
        <f t="shared" si="30"/>
        <v>214450.384803375</v>
      </c>
      <c r="L131" s="18">
        <v>50000</v>
      </c>
      <c r="M131" s="16" t="s">
        <v>18</v>
      </c>
    </row>
    <row r="132" customHeight="1" spans="1:13">
      <c r="A132" s="16">
        <v>117</v>
      </c>
      <c r="B132" s="24"/>
      <c r="C132" s="21" t="s">
        <v>138</v>
      </c>
      <c r="D132" s="22">
        <v>427</v>
      </c>
      <c r="E132" s="17">
        <v>584068.3754</v>
      </c>
      <c r="F132" s="18">
        <v>269630</v>
      </c>
      <c r="G132" s="18">
        <v>21350</v>
      </c>
      <c r="H132" s="18">
        <v>22992.2301206811</v>
      </c>
      <c r="I132" s="17">
        <v>8540.55774243153</v>
      </c>
      <c r="J132" s="17">
        <v>73670.0415877699</v>
      </c>
      <c r="K132" s="17">
        <f t="shared" si="30"/>
        <v>187885.545949117</v>
      </c>
      <c r="L132" s="18">
        <v>40000</v>
      </c>
      <c r="M132" s="16" t="s">
        <v>18</v>
      </c>
    </row>
    <row r="133" customHeight="1" spans="1:13">
      <c r="A133" s="16">
        <v>118</v>
      </c>
      <c r="B133" s="19" t="s">
        <v>130</v>
      </c>
      <c r="C133" s="16" t="s">
        <v>139</v>
      </c>
      <c r="D133" s="16">
        <v>300</v>
      </c>
      <c r="E133" s="17">
        <v>333814.9</v>
      </c>
      <c r="F133" s="18">
        <v>72400</v>
      </c>
      <c r="G133" s="18">
        <v>15000</v>
      </c>
      <c r="H133" s="18">
        <v>11086.9565217391</v>
      </c>
      <c r="I133" s="17">
        <v>6000.39185650927</v>
      </c>
      <c r="J133" s="17">
        <f>7393636.75/56143*D133</f>
        <v>39507.8821046257</v>
      </c>
      <c r="K133" s="17">
        <f t="shared" si="30"/>
        <v>189819.669517126</v>
      </c>
      <c r="L133" s="18">
        <v>40000</v>
      </c>
      <c r="M133" s="16" t="s">
        <v>350</v>
      </c>
    </row>
    <row r="134" customHeight="1" spans="1:13">
      <c r="A134" s="16">
        <v>119</v>
      </c>
      <c r="B134" s="20"/>
      <c r="C134" s="21" t="s">
        <v>140</v>
      </c>
      <c r="D134" s="22">
        <v>434</v>
      </c>
      <c r="E134" s="17">
        <v>591319.985688889</v>
      </c>
      <c r="F134" s="18">
        <v>76880</v>
      </c>
      <c r="G134" s="18">
        <v>21700</v>
      </c>
      <c r="H134" s="18">
        <v>23369.1519259382</v>
      </c>
      <c r="I134" s="17">
        <v>8680.56688575008</v>
      </c>
      <c r="J134" s="17">
        <v>74877.7471875694</v>
      </c>
      <c r="K134" s="17">
        <f t="shared" si="30"/>
        <v>385812.519689631</v>
      </c>
      <c r="L134" s="18">
        <v>60000</v>
      </c>
      <c r="M134" s="16" t="s">
        <v>18</v>
      </c>
    </row>
    <row r="135" customHeight="1" spans="1:13">
      <c r="A135" s="16">
        <v>120</v>
      </c>
      <c r="B135" s="20"/>
      <c r="C135" s="21" t="s">
        <v>141</v>
      </c>
      <c r="D135" s="22">
        <v>441</v>
      </c>
      <c r="E135" s="17">
        <v>600857.404812903</v>
      </c>
      <c r="F135" s="18">
        <v>178140</v>
      </c>
      <c r="G135" s="18">
        <v>22050</v>
      </c>
      <c r="H135" s="18">
        <v>23746.0737311952</v>
      </c>
      <c r="I135" s="17">
        <v>8820.57602906863</v>
      </c>
      <c r="J135" s="17">
        <v>76085.452787369</v>
      </c>
      <c r="K135" s="17">
        <f t="shared" si="30"/>
        <v>292015.30226527</v>
      </c>
      <c r="L135" s="18">
        <v>50000</v>
      </c>
      <c r="M135" s="16" t="s">
        <v>18</v>
      </c>
    </row>
    <row r="136" customHeight="1" spans="1:13">
      <c r="A136" s="16">
        <v>121</v>
      </c>
      <c r="B136" s="20"/>
      <c r="C136" s="21" t="s">
        <v>142</v>
      </c>
      <c r="D136" s="22">
        <v>420</v>
      </c>
      <c r="E136" s="17">
        <v>578651.661070422</v>
      </c>
      <c r="F136" s="18">
        <v>291390</v>
      </c>
      <c r="G136" s="18">
        <v>21000</v>
      </c>
      <c r="H136" s="18">
        <v>22615.308315424</v>
      </c>
      <c r="I136" s="17">
        <v>8400.54859911298</v>
      </c>
      <c r="J136" s="17">
        <v>72462.3359879704</v>
      </c>
      <c r="K136" s="17">
        <f t="shared" si="30"/>
        <v>162783.468167915</v>
      </c>
      <c r="L136" s="18">
        <v>40000</v>
      </c>
      <c r="M136" s="16" t="s">
        <v>18</v>
      </c>
    </row>
    <row r="137" customHeight="1" spans="1:13">
      <c r="A137" s="16">
        <v>122</v>
      </c>
      <c r="B137" s="20"/>
      <c r="C137" s="21" t="s">
        <v>143</v>
      </c>
      <c r="D137" s="22">
        <v>315</v>
      </c>
      <c r="E137" s="17">
        <v>429183.860580645</v>
      </c>
      <c r="F137" s="18">
        <v>38510</v>
      </c>
      <c r="G137" s="18">
        <v>15750</v>
      </c>
      <c r="H137" s="18">
        <v>16961.481236568</v>
      </c>
      <c r="I137" s="17">
        <v>6300.41144933473</v>
      </c>
      <c r="J137" s="17">
        <v>54346.7519909778</v>
      </c>
      <c r="K137" s="17">
        <f t="shared" si="30"/>
        <v>297315.215903764</v>
      </c>
      <c r="L137" s="18">
        <v>50000</v>
      </c>
      <c r="M137" s="16" t="s">
        <v>18</v>
      </c>
    </row>
    <row r="138" customHeight="1" spans="1:13">
      <c r="A138" s="16">
        <v>123</v>
      </c>
      <c r="B138" s="24"/>
      <c r="C138" s="16" t="s">
        <v>144</v>
      </c>
      <c r="D138" s="16">
        <v>300</v>
      </c>
      <c r="E138" s="17">
        <v>368846.64</v>
      </c>
      <c r="F138" s="18">
        <v>477960</v>
      </c>
      <c r="G138" s="18">
        <v>15000</v>
      </c>
      <c r="H138" s="18">
        <v>11086.9565217391</v>
      </c>
      <c r="I138" s="17">
        <v>6000.39185650927</v>
      </c>
      <c r="J138" s="17">
        <f>7393636.75/56143*D138</f>
        <v>39507.8821046257</v>
      </c>
      <c r="K138" s="17">
        <f t="shared" si="30"/>
        <v>-180708.590482874</v>
      </c>
      <c r="L138" s="18">
        <v>20000</v>
      </c>
      <c r="M138" s="16" t="s">
        <v>350</v>
      </c>
    </row>
    <row r="139" customHeight="1" spans="1:13">
      <c r="A139" s="16" t="s">
        <v>31</v>
      </c>
      <c r="B139" s="16"/>
      <c r="C139" s="16">
        <v>14</v>
      </c>
      <c r="D139" s="16">
        <f t="shared" ref="D139:L139" si="31">SUM(D125:D138)</f>
        <v>5576</v>
      </c>
      <c r="E139" s="17">
        <f t="shared" si="31"/>
        <v>7349580.14100383</v>
      </c>
      <c r="F139" s="18">
        <f t="shared" si="31"/>
        <v>2897690</v>
      </c>
      <c r="G139" s="18">
        <f t="shared" si="31"/>
        <v>278800</v>
      </c>
      <c r="H139" s="18">
        <f t="shared" si="31"/>
        <v>285044.635476938</v>
      </c>
      <c r="I139" s="17">
        <f t="shared" si="31"/>
        <v>111527.283306319</v>
      </c>
      <c r="J139" s="17">
        <f t="shared" si="31"/>
        <v>925270.986979948</v>
      </c>
      <c r="K139" s="17">
        <f t="shared" si="31"/>
        <v>2851247.23524062</v>
      </c>
      <c r="L139" s="18">
        <f t="shared" si="31"/>
        <v>630000</v>
      </c>
      <c r="M139" s="16"/>
    </row>
    <row r="140" customHeight="1" spans="1:13">
      <c r="A140" s="16">
        <v>124</v>
      </c>
      <c r="B140" s="16" t="s">
        <v>145</v>
      </c>
      <c r="C140" s="16" t="s">
        <v>146</v>
      </c>
      <c r="D140" s="16">
        <v>420</v>
      </c>
      <c r="E140" s="17">
        <v>621555.81515625</v>
      </c>
      <c r="F140" s="18">
        <v>535120</v>
      </c>
      <c r="G140" s="18">
        <v>21000</v>
      </c>
      <c r="H140" s="18">
        <v>22615.308315424</v>
      </c>
      <c r="I140" s="17">
        <v>8400.54859911298</v>
      </c>
      <c r="J140" s="17">
        <v>72462.3359879704</v>
      </c>
      <c r="K140" s="17">
        <f>E140-F140-G140-H140-I140-J140</f>
        <v>-38042.3777462573</v>
      </c>
      <c r="L140" s="18">
        <v>20000</v>
      </c>
      <c r="M140" s="16" t="s">
        <v>18</v>
      </c>
    </row>
    <row r="141" customHeight="1" spans="1:13">
      <c r="A141" s="16">
        <v>125</v>
      </c>
      <c r="B141" s="16"/>
      <c r="C141" s="16" t="s">
        <v>147</v>
      </c>
      <c r="D141" s="16">
        <v>300</v>
      </c>
      <c r="E141" s="17">
        <v>275895.44</v>
      </c>
      <c r="F141" s="18">
        <v>75070</v>
      </c>
      <c r="G141" s="18">
        <v>15000</v>
      </c>
      <c r="H141" s="18">
        <v>11086.9565217391</v>
      </c>
      <c r="I141" s="17">
        <v>6000.39185650927</v>
      </c>
      <c r="J141" s="17">
        <f>7393636.75/56143*D141</f>
        <v>39507.8821046257</v>
      </c>
      <c r="K141" s="17">
        <f>E141-F141-G141-H141-I141-J141</f>
        <v>129230.209517126</v>
      </c>
      <c r="L141" s="18">
        <v>40000</v>
      </c>
      <c r="M141" s="16" t="s">
        <v>350</v>
      </c>
    </row>
    <row r="142" customHeight="1" spans="1:13">
      <c r="A142" s="16">
        <v>126</v>
      </c>
      <c r="B142" s="16"/>
      <c r="C142" s="16" t="s">
        <v>148</v>
      </c>
      <c r="D142" s="16">
        <v>420</v>
      </c>
      <c r="E142" s="17">
        <v>621555.81515625</v>
      </c>
      <c r="F142" s="18">
        <v>489540</v>
      </c>
      <c r="G142" s="18">
        <v>21000</v>
      </c>
      <c r="H142" s="18">
        <v>22615.308315424</v>
      </c>
      <c r="I142" s="17">
        <v>8400.54859911298</v>
      </c>
      <c r="J142" s="17">
        <v>72462.3359879704</v>
      </c>
      <c r="K142" s="17">
        <f>E142-F142-G142-H142-I142-J142</f>
        <v>7537.62225374265</v>
      </c>
      <c r="L142" s="18">
        <v>30000</v>
      </c>
      <c r="M142" s="16" t="s">
        <v>18</v>
      </c>
    </row>
    <row r="143" customHeight="1" spans="1:13">
      <c r="A143" s="16" t="s">
        <v>31</v>
      </c>
      <c r="B143" s="16"/>
      <c r="C143" s="16">
        <v>3</v>
      </c>
      <c r="D143" s="16">
        <f t="shared" ref="D143:L143" si="32">SUM(D140:D142)</f>
        <v>1140</v>
      </c>
      <c r="E143" s="17">
        <f t="shared" si="32"/>
        <v>1519007.0703125</v>
      </c>
      <c r="F143" s="18">
        <f t="shared" si="32"/>
        <v>1099730</v>
      </c>
      <c r="G143" s="18">
        <f t="shared" si="32"/>
        <v>57000</v>
      </c>
      <c r="H143" s="18">
        <f t="shared" si="32"/>
        <v>56317.5731525871</v>
      </c>
      <c r="I143" s="17">
        <f t="shared" si="32"/>
        <v>22801.4890547352</v>
      </c>
      <c r="J143" s="17">
        <f t="shared" si="32"/>
        <v>184432.554080566</v>
      </c>
      <c r="K143" s="17">
        <f t="shared" si="32"/>
        <v>98725.4540246112</v>
      </c>
      <c r="L143" s="18">
        <f t="shared" si="32"/>
        <v>90000</v>
      </c>
      <c r="M143" s="16"/>
    </row>
    <row r="144" customHeight="1" spans="1:13">
      <c r="A144" s="16">
        <v>127</v>
      </c>
      <c r="B144" s="16" t="s">
        <v>352</v>
      </c>
      <c r="C144" s="16" t="s">
        <v>150</v>
      </c>
      <c r="D144" s="16">
        <v>217</v>
      </c>
      <c r="E144" s="17">
        <v>288366.61592544</v>
      </c>
      <c r="F144" s="18">
        <v>85760</v>
      </c>
      <c r="G144" s="18">
        <v>10850</v>
      </c>
      <c r="H144" s="18">
        <v>11684.5759629691</v>
      </c>
      <c r="I144" s="17">
        <v>4340.28344287504</v>
      </c>
      <c r="J144" s="17">
        <v>37438.8735937847</v>
      </c>
      <c r="K144" s="17">
        <f>E144-F144-G144-H144-I144-J144</f>
        <v>138292.882925811</v>
      </c>
      <c r="L144" s="18">
        <v>40000</v>
      </c>
      <c r="M144" s="16" t="s">
        <v>18</v>
      </c>
    </row>
    <row r="145" customHeight="1" spans="1:13">
      <c r="A145" s="16">
        <v>128</v>
      </c>
      <c r="B145" s="16"/>
      <c r="C145" s="16" t="s">
        <v>151</v>
      </c>
      <c r="D145" s="16">
        <v>420</v>
      </c>
      <c r="E145" s="17">
        <v>558128.934049238</v>
      </c>
      <c r="F145" s="18">
        <v>292620</v>
      </c>
      <c r="G145" s="18">
        <v>21000</v>
      </c>
      <c r="H145" s="18">
        <v>22615.308315424</v>
      </c>
      <c r="I145" s="17">
        <v>8400.54859911298</v>
      </c>
      <c r="J145" s="17">
        <v>72462.3359879704</v>
      </c>
      <c r="K145" s="17">
        <f>E145-F145-G145-H145-I145-J145</f>
        <v>141030.741146731</v>
      </c>
      <c r="L145" s="18">
        <v>40000</v>
      </c>
      <c r="M145" s="16" t="s">
        <v>18</v>
      </c>
    </row>
    <row r="146" customHeight="1" spans="1:13">
      <c r="A146" s="16">
        <v>129</v>
      </c>
      <c r="B146" s="16"/>
      <c r="C146" s="16" t="s">
        <v>152</v>
      </c>
      <c r="D146" s="16">
        <v>420</v>
      </c>
      <c r="E146" s="17">
        <v>558128.934049238</v>
      </c>
      <c r="F146" s="18">
        <v>329290</v>
      </c>
      <c r="G146" s="18">
        <v>21000</v>
      </c>
      <c r="H146" s="18">
        <v>22615.308315424</v>
      </c>
      <c r="I146" s="17">
        <v>8400.54859911298</v>
      </c>
      <c r="J146" s="17">
        <v>72462.3359879704</v>
      </c>
      <c r="K146" s="17">
        <f>E146-F146-G146-H146-I146-J146</f>
        <v>104360.741146731</v>
      </c>
      <c r="L146" s="18">
        <v>40000</v>
      </c>
      <c r="M146" s="16" t="s">
        <v>18</v>
      </c>
    </row>
    <row r="147" customHeight="1" spans="1:13">
      <c r="A147" s="16" t="s">
        <v>31</v>
      </c>
      <c r="B147" s="16"/>
      <c r="C147" s="16">
        <v>3</v>
      </c>
      <c r="D147" s="16">
        <f t="shared" ref="D147:L147" si="33">SUM(D144:D146)</f>
        <v>1057</v>
      </c>
      <c r="E147" s="17">
        <f t="shared" si="33"/>
        <v>1404624.48402392</v>
      </c>
      <c r="F147" s="18">
        <f t="shared" si="33"/>
        <v>707670</v>
      </c>
      <c r="G147" s="18">
        <f t="shared" si="33"/>
        <v>52850</v>
      </c>
      <c r="H147" s="18">
        <f t="shared" si="33"/>
        <v>56915.1925938171</v>
      </c>
      <c r="I147" s="17">
        <f t="shared" si="33"/>
        <v>21141.380641101</v>
      </c>
      <c r="J147" s="17">
        <f t="shared" si="33"/>
        <v>182363.545569726</v>
      </c>
      <c r="K147" s="17">
        <f t="shared" si="33"/>
        <v>383684.365219272</v>
      </c>
      <c r="L147" s="18">
        <f t="shared" si="33"/>
        <v>120000</v>
      </c>
      <c r="M147" s="16"/>
    </row>
    <row r="148" customHeight="1" spans="1:13">
      <c r="A148" s="16">
        <v>130</v>
      </c>
      <c r="B148" s="16" t="s">
        <v>149</v>
      </c>
      <c r="C148" s="16" t="s">
        <v>153</v>
      </c>
      <c r="D148" s="16">
        <v>196</v>
      </c>
      <c r="E148" s="17">
        <v>260460.169222978</v>
      </c>
      <c r="F148" s="18">
        <v>73560</v>
      </c>
      <c r="G148" s="18">
        <v>9800</v>
      </c>
      <c r="H148" s="18">
        <v>10553.8105471979</v>
      </c>
      <c r="I148" s="17">
        <v>3920.25601291939</v>
      </c>
      <c r="J148" s="17">
        <v>33815.7567943862</v>
      </c>
      <c r="K148" s="17">
        <f>E148-F148-G148-H148-I148-J148</f>
        <v>128810.345868475</v>
      </c>
      <c r="L148" s="18">
        <v>40000</v>
      </c>
      <c r="M148" s="16" t="s">
        <v>18</v>
      </c>
    </row>
    <row r="149" customHeight="1" spans="1:13">
      <c r="A149" s="16">
        <v>131</v>
      </c>
      <c r="B149" s="16"/>
      <c r="C149" s="16" t="s">
        <v>154</v>
      </c>
      <c r="D149" s="16">
        <v>161</v>
      </c>
      <c r="E149" s="17">
        <v>219138.1812</v>
      </c>
      <c r="F149" s="18">
        <v>60240</v>
      </c>
      <c r="G149" s="18">
        <v>8050</v>
      </c>
      <c r="H149" s="18">
        <v>8669.20152091255</v>
      </c>
      <c r="I149" s="17">
        <v>3220.21029632664</v>
      </c>
      <c r="J149" s="17">
        <v>27777.2287953887</v>
      </c>
      <c r="K149" s="17">
        <f>E149-F149-G149-H149-I149-J149</f>
        <v>111181.540587372</v>
      </c>
      <c r="L149" s="18">
        <v>40000</v>
      </c>
      <c r="M149" s="25" t="s">
        <v>19</v>
      </c>
    </row>
    <row r="150" customHeight="1" spans="1:13">
      <c r="A150" s="16">
        <v>132</v>
      </c>
      <c r="B150" s="16"/>
      <c r="C150" s="16" t="s">
        <v>155</v>
      </c>
      <c r="D150" s="16">
        <v>112</v>
      </c>
      <c r="E150" s="17">
        <v>165748.217375</v>
      </c>
      <c r="F150" s="18">
        <v>49780</v>
      </c>
      <c r="G150" s="18">
        <v>5600</v>
      </c>
      <c r="H150" s="18">
        <v>6030.74888411308</v>
      </c>
      <c r="I150" s="17">
        <v>2240.14629309679</v>
      </c>
      <c r="J150" s="17">
        <v>19323.2895967921</v>
      </c>
      <c r="K150" s="17">
        <f>E150-F150-G150-H150-I150-J150</f>
        <v>82774.032600998</v>
      </c>
      <c r="L150" s="18">
        <v>30000</v>
      </c>
      <c r="M150" s="16" t="s">
        <v>18</v>
      </c>
    </row>
    <row r="151" customHeight="1" spans="1:13">
      <c r="A151" s="16" t="s">
        <v>31</v>
      </c>
      <c r="B151" s="16"/>
      <c r="C151" s="16">
        <v>3</v>
      </c>
      <c r="D151" s="16">
        <f t="shared" ref="D151:L151" si="34">SUM(D148:D150)</f>
        <v>469</v>
      </c>
      <c r="E151" s="17">
        <f t="shared" si="34"/>
        <v>645346.567797978</v>
      </c>
      <c r="F151" s="18">
        <f t="shared" si="34"/>
        <v>183580</v>
      </c>
      <c r="G151" s="18">
        <f t="shared" si="34"/>
        <v>23450</v>
      </c>
      <c r="H151" s="18">
        <f t="shared" si="34"/>
        <v>25253.7609522235</v>
      </c>
      <c r="I151" s="17">
        <f t="shared" si="34"/>
        <v>9380.61260234282</v>
      </c>
      <c r="J151" s="17">
        <f t="shared" si="34"/>
        <v>80916.275186567</v>
      </c>
      <c r="K151" s="17">
        <f t="shared" si="34"/>
        <v>322765.919056845</v>
      </c>
      <c r="L151" s="18">
        <f t="shared" si="34"/>
        <v>110000</v>
      </c>
      <c r="M151" s="16"/>
    </row>
    <row r="152" customHeight="1" spans="1:13">
      <c r="A152" s="16">
        <v>133</v>
      </c>
      <c r="B152" s="19" t="s">
        <v>156</v>
      </c>
      <c r="C152" s="16" t="s">
        <v>157</v>
      </c>
      <c r="D152" s="16">
        <v>300</v>
      </c>
      <c r="E152" s="17">
        <v>335986.94</v>
      </c>
      <c r="F152" s="18">
        <v>111440</v>
      </c>
      <c r="G152" s="18">
        <v>15000</v>
      </c>
      <c r="H152" s="18">
        <v>11086.9565217391</v>
      </c>
      <c r="I152" s="17">
        <v>6000.39185650927</v>
      </c>
      <c r="J152" s="17">
        <f t="shared" ref="J152:J156" si="35">7393636.75/56143*D152</f>
        <v>39507.8821046257</v>
      </c>
      <c r="K152" s="17">
        <f t="shared" ref="K152:K162" si="36">E152-F152-G152-H152-I152-J152</f>
        <v>152951.709517126</v>
      </c>
      <c r="L152" s="18">
        <v>40000</v>
      </c>
      <c r="M152" s="16" t="s">
        <v>350</v>
      </c>
    </row>
    <row r="153" customHeight="1" spans="1:13">
      <c r="A153" s="16">
        <v>134</v>
      </c>
      <c r="B153" s="20"/>
      <c r="C153" s="16" t="s">
        <v>158</v>
      </c>
      <c r="D153" s="16">
        <v>210</v>
      </c>
      <c r="E153" s="17">
        <v>289325.830535211</v>
      </c>
      <c r="F153" s="18">
        <v>113760</v>
      </c>
      <c r="G153" s="18">
        <v>10500</v>
      </c>
      <c r="H153" s="18">
        <v>11307.654157712</v>
      </c>
      <c r="I153" s="17">
        <v>4200.27429955649</v>
      </c>
      <c r="J153" s="17">
        <v>36231.1679939852</v>
      </c>
      <c r="K153" s="17">
        <f t="shared" si="36"/>
        <v>113326.734083957</v>
      </c>
      <c r="L153" s="18">
        <v>40000</v>
      </c>
      <c r="M153" s="16" t="s">
        <v>18</v>
      </c>
    </row>
    <row r="154" customHeight="1" spans="1:13">
      <c r="A154" s="16">
        <v>135</v>
      </c>
      <c r="B154" s="20"/>
      <c r="C154" s="16" t="s">
        <v>159</v>
      </c>
      <c r="D154" s="16">
        <v>300</v>
      </c>
      <c r="E154" s="17">
        <v>347549.08</v>
      </c>
      <c r="F154" s="18">
        <v>167000</v>
      </c>
      <c r="G154" s="18">
        <v>15000</v>
      </c>
      <c r="H154" s="18">
        <v>11086.9565217391</v>
      </c>
      <c r="I154" s="17">
        <v>6000.39185650927</v>
      </c>
      <c r="J154" s="17">
        <f t="shared" si="35"/>
        <v>39507.8821046257</v>
      </c>
      <c r="K154" s="17">
        <f t="shared" si="36"/>
        <v>108953.849517126</v>
      </c>
      <c r="L154" s="18">
        <v>40000</v>
      </c>
      <c r="M154" s="16" t="s">
        <v>350</v>
      </c>
    </row>
    <row r="155" customHeight="1" spans="1:13">
      <c r="A155" s="16">
        <v>136</v>
      </c>
      <c r="B155" s="20"/>
      <c r="C155" s="16" t="s">
        <v>160</v>
      </c>
      <c r="D155" s="16">
        <v>420</v>
      </c>
      <c r="E155" s="17">
        <v>541669.9246</v>
      </c>
      <c r="F155" s="18">
        <v>362820</v>
      </c>
      <c r="G155" s="18">
        <v>21000</v>
      </c>
      <c r="H155" s="18">
        <v>22615.308315424</v>
      </c>
      <c r="I155" s="17">
        <v>8400.54859911298</v>
      </c>
      <c r="J155" s="17">
        <v>72462.3359879704</v>
      </c>
      <c r="K155" s="17">
        <f t="shared" si="36"/>
        <v>54371.7316974926</v>
      </c>
      <c r="L155" s="18">
        <v>30000</v>
      </c>
      <c r="M155" s="16" t="s">
        <v>18</v>
      </c>
    </row>
    <row r="156" customHeight="1" spans="1:13">
      <c r="A156" s="16">
        <v>137</v>
      </c>
      <c r="B156" s="20"/>
      <c r="C156" s="16" t="s">
        <v>161</v>
      </c>
      <c r="D156" s="16">
        <v>300</v>
      </c>
      <c r="E156" s="17">
        <v>296445.57</v>
      </c>
      <c r="F156" s="18">
        <v>109840</v>
      </c>
      <c r="G156" s="18">
        <v>15000</v>
      </c>
      <c r="H156" s="18">
        <v>11086.9565217391</v>
      </c>
      <c r="I156" s="17">
        <v>6000.39185650927</v>
      </c>
      <c r="J156" s="17">
        <f t="shared" si="35"/>
        <v>39507.8821046257</v>
      </c>
      <c r="K156" s="17">
        <f t="shared" si="36"/>
        <v>115010.339517126</v>
      </c>
      <c r="L156" s="18">
        <v>40000</v>
      </c>
      <c r="M156" s="16" t="s">
        <v>350</v>
      </c>
    </row>
    <row r="157" customHeight="1" spans="1:13">
      <c r="A157" s="16">
        <v>138</v>
      </c>
      <c r="B157" s="20"/>
      <c r="C157" s="16" t="s">
        <v>162</v>
      </c>
      <c r="D157" s="16">
        <v>420</v>
      </c>
      <c r="E157" s="17">
        <v>541669.9246</v>
      </c>
      <c r="F157" s="18">
        <v>128740</v>
      </c>
      <c r="G157" s="18">
        <v>21000</v>
      </c>
      <c r="H157" s="18">
        <v>22615.308315424</v>
      </c>
      <c r="I157" s="17">
        <v>8400.54859911298</v>
      </c>
      <c r="J157" s="17">
        <v>72462.3359879704</v>
      </c>
      <c r="K157" s="17">
        <f t="shared" si="36"/>
        <v>288451.731697493</v>
      </c>
      <c r="L157" s="18">
        <v>50000</v>
      </c>
      <c r="M157" s="16" t="s">
        <v>18</v>
      </c>
    </row>
    <row r="158" customHeight="1" spans="1:13">
      <c r="A158" s="16">
        <v>139</v>
      </c>
      <c r="B158" s="20"/>
      <c r="C158" s="16" t="s">
        <v>163</v>
      </c>
      <c r="D158" s="16">
        <v>420</v>
      </c>
      <c r="E158" s="17">
        <v>529097.3952</v>
      </c>
      <c r="F158" s="18">
        <v>131440</v>
      </c>
      <c r="G158" s="18">
        <v>21000</v>
      </c>
      <c r="H158" s="18">
        <v>22615.308315424</v>
      </c>
      <c r="I158" s="17">
        <v>8400.54859911298</v>
      </c>
      <c r="J158" s="17">
        <v>72462.3359879704</v>
      </c>
      <c r="K158" s="17">
        <f t="shared" si="36"/>
        <v>273179.202297493</v>
      </c>
      <c r="L158" s="18">
        <v>50000</v>
      </c>
      <c r="M158" s="25" t="s">
        <v>19</v>
      </c>
    </row>
    <row r="159" customHeight="1" spans="1:13">
      <c r="A159" s="16">
        <v>140</v>
      </c>
      <c r="B159" s="20"/>
      <c r="C159" s="16" t="s">
        <v>164</v>
      </c>
      <c r="D159" s="16">
        <v>420</v>
      </c>
      <c r="E159" s="17">
        <v>458763.0874</v>
      </c>
      <c r="F159" s="18">
        <v>124700</v>
      </c>
      <c r="G159" s="18">
        <v>21000</v>
      </c>
      <c r="H159" s="18">
        <v>22615.308315424</v>
      </c>
      <c r="I159" s="17">
        <v>8400.54859911298</v>
      </c>
      <c r="J159" s="17">
        <v>72462.3359879704</v>
      </c>
      <c r="K159" s="17">
        <f t="shared" si="36"/>
        <v>209584.894497493</v>
      </c>
      <c r="L159" s="18">
        <v>50000</v>
      </c>
      <c r="M159" s="16" t="s">
        <v>18</v>
      </c>
    </row>
    <row r="160" customHeight="1" spans="1:13">
      <c r="A160" s="16">
        <v>141</v>
      </c>
      <c r="B160" s="20"/>
      <c r="C160" s="16" t="s">
        <v>165</v>
      </c>
      <c r="D160" s="16">
        <v>420</v>
      </c>
      <c r="E160" s="17">
        <v>458763.0874</v>
      </c>
      <c r="F160" s="18">
        <v>273830</v>
      </c>
      <c r="G160" s="18">
        <v>21000</v>
      </c>
      <c r="H160" s="18">
        <v>22615.308315424</v>
      </c>
      <c r="I160" s="17">
        <v>8400.54859911298</v>
      </c>
      <c r="J160" s="17">
        <v>72462.3359879704</v>
      </c>
      <c r="K160" s="17">
        <f t="shared" si="36"/>
        <v>60454.8944974926</v>
      </c>
      <c r="L160" s="18">
        <v>30000</v>
      </c>
      <c r="M160" s="16" t="s">
        <v>18</v>
      </c>
    </row>
    <row r="161" customHeight="1" spans="1:13">
      <c r="A161" s="16">
        <v>142</v>
      </c>
      <c r="B161" s="20"/>
      <c r="C161" s="16" t="s">
        <v>166</v>
      </c>
      <c r="D161" s="16">
        <v>420</v>
      </c>
      <c r="E161" s="17">
        <v>527210.9</v>
      </c>
      <c r="F161" s="18">
        <v>98240</v>
      </c>
      <c r="G161" s="18">
        <v>21000</v>
      </c>
      <c r="H161" s="18">
        <v>22615.308315424</v>
      </c>
      <c r="I161" s="17">
        <v>8400.54859911298</v>
      </c>
      <c r="J161" s="17">
        <v>72462.3359879704</v>
      </c>
      <c r="K161" s="17">
        <f t="shared" si="36"/>
        <v>304492.707097493</v>
      </c>
      <c r="L161" s="18">
        <v>60000</v>
      </c>
      <c r="M161" s="25" t="s">
        <v>19</v>
      </c>
    </row>
    <row r="162" customHeight="1" spans="1:13">
      <c r="A162" s="16">
        <v>143</v>
      </c>
      <c r="B162" s="24"/>
      <c r="C162" s="16" t="s">
        <v>167</v>
      </c>
      <c r="D162" s="16">
        <v>300</v>
      </c>
      <c r="E162" s="17">
        <v>318720.51</v>
      </c>
      <c r="F162" s="18">
        <v>333920</v>
      </c>
      <c r="G162" s="18">
        <v>15000</v>
      </c>
      <c r="H162" s="18">
        <v>11086.9565217391</v>
      </c>
      <c r="I162" s="17">
        <v>6000.39185650927</v>
      </c>
      <c r="J162" s="17">
        <f>7393636.75/56143*D162</f>
        <v>39507.8821046257</v>
      </c>
      <c r="K162" s="17">
        <f t="shared" si="36"/>
        <v>-86794.7204828741</v>
      </c>
      <c r="L162" s="18">
        <v>20000</v>
      </c>
      <c r="M162" s="16" t="s">
        <v>350</v>
      </c>
    </row>
    <row r="163" customHeight="1" spans="1:13">
      <c r="A163" s="16" t="s">
        <v>31</v>
      </c>
      <c r="B163" s="16"/>
      <c r="C163" s="16">
        <v>11</v>
      </c>
      <c r="D163" s="16">
        <f t="shared" ref="D163:L163" si="37">SUM(D152:D162)</f>
        <v>3930</v>
      </c>
      <c r="E163" s="17">
        <f t="shared" si="37"/>
        <v>4645202.24973521</v>
      </c>
      <c r="F163" s="18">
        <f t="shared" si="37"/>
        <v>1955730</v>
      </c>
      <c r="G163" s="18">
        <f t="shared" si="37"/>
        <v>196500</v>
      </c>
      <c r="H163" s="18">
        <f t="shared" si="37"/>
        <v>191347.330137212</v>
      </c>
      <c r="I163" s="17">
        <f t="shared" si="37"/>
        <v>78605.1333202715</v>
      </c>
      <c r="J163" s="17">
        <f t="shared" si="37"/>
        <v>629036.71234031</v>
      </c>
      <c r="K163" s="17">
        <f t="shared" si="37"/>
        <v>1593983.07393742</v>
      </c>
      <c r="L163" s="18">
        <f t="shared" si="37"/>
        <v>450000</v>
      </c>
      <c r="M163" s="16"/>
    </row>
    <row r="164" customHeight="1" spans="1:13">
      <c r="A164" s="16">
        <v>144</v>
      </c>
      <c r="B164" s="19" t="s">
        <v>168</v>
      </c>
      <c r="C164" s="16" t="s">
        <v>169</v>
      </c>
      <c r="D164" s="16">
        <v>420</v>
      </c>
      <c r="E164" s="17">
        <v>513323.120603774</v>
      </c>
      <c r="F164" s="18">
        <v>207120</v>
      </c>
      <c r="G164" s="18">
        <v>21000</v>
      </c>
      <c r="H164" s="18">
        <v>22615.308315424</v>
      </c>
      <c r="I164" s="17">
        <v>8400.54859911298</v>
      </c>
      <c r="J164" s="17">
        <v>72462.3359879704</v>
      </c>
      <c r="K164" s="17">
        <f t="shared" ref="K164:K172" si="38">E164-F164-G164-H164-I164-J164</f>
        <v>181724.927701267</v>
      </c>
      <c r="L164" s="18">
        <v>40000</v>
      </c>
      <c r="M164" s="16" t="s">
        <v>18</v>
      </c>
    </row>
    <row r="165" customHeight="1" spans="1:13">
      <c r="A165" s="16">
        <v>145</v>
      </c>
      <c r="B165" s="24"/>
      <c r="C165" s="16" t="s">
        <v>170</v>
      </c>
      <c r="D165" s="16">
        <v>434</v>
      </c>
      <c r="E165" s="17">
        <v>530433.891290566</v>
      </c>
      <c r="F165" s="18">
        <v>128400</v>
      </c>
      <c r="G165" s="18">
        <v>21700</v>
      </c>
      <c r="H165" s="18">
        <v>23369.1519259382</v>
      </c>
      <c r="I165" s="17">
        <v>8680.56688575008</v>
      </c>
      <c r="J165" s="17">
        <v>74877.7471875694</v>
      </c>
      <c r="K165" s="17">
        <f t="shared" si="38"/>
        <v>273406.425291308</v>
      </c>
      <c r="L165" s="18">
        <v>50000</v>
      </c>
      <c r="M165" s="16" t="s">
        <v>18</v>
      </c>
    </row>
    <row r="166" customHeight="1" spans="1:13">
      <c r="A166" s="16">
        <v>146</v>
      </c>
      <c r="B166" s="19" t="s">
        <v>168</v>
      </c>
      <c r="C166" s="16" t="s">
        <v>171</v>
      </c>
      <c r="D166" s="16">
        <v>420</v>
      </c>
      <c r="E166" s="17">
        <v>513323.120603774</v>
      </c>
      <c r="F166" s="18">
        <v>66280</v>
      </c>
      <c r="G166" s="18">
        <v>21000</v>
      </c>
      <c r="H166" s="18">
        <v>22615.308315424</v>
      </c>
      <c r="I166" s="17">
        <v>8400.54859911298</v>
      </c>
      <c r="J166" s="17">
        <v>72462.3359879704</v>
      </c>
      <c r="K166" s="17">
        <f t="shared" si="38"/>
        <v>322564.927701267</v>
      </c>
      <c r="L166" s="18">
        <v>60000</v>
      </c>
      <c r="M166" s="16" t="s">
        <v>18</v>
      </c>
    </row>
    <row r="167" customHeight="1" spans="1:13">
      <c r="A167" s="16">
        <v>147</v>
      </c>
      <c r="B167" s="20"/>
      <c r="C167" s="16" t="s">
        <v>172</v>
      </c>
      <c r="D167" s="16">
        <v>427</v>
      </c>
      <c r="E167" s="17">
        <v>521878.50594717</v>
      </c>
      <c r="F167" s="18">
        <v>103280</v>
      </c>
      <c r="G167" s="18">
        <v>21350</v>
      </c>
      <c r="H167" s="18">
        <v>22992.2301206811</v>
      </c>
      <c r="I167" s="17">
        <v>8540.55774243153</v>
      </c>
      <c r="J167" s="17">
        <v>73670.0415877699</v>
      </c>
      <c r="K167" s="17">
        <f t="shared" si="38"/>
        <v>292045.676496287</v>
      </c>
      <c r="L167" s="18">
        <v>50000</v>
      </c>
      <c r="M167" s="16" t="s">
        <v>18</v>
      </c>
    </row>
    <row r="168" customHeight="1" spans="1:13">
      <c r="A168" s="16">
        <v>148</v>
      </c>
      <c r="B168" s="20"/>
      <c r="C168" s="16" t="s">
        <v>173</v>
      </c>
      <c r="D168" s="16">
        <v>420</v>
      </c>
      <c r="E168" s="17">
        <v>513323.120603774</v>
      </c>
      <c r="F168" s="18">
        <v>279440</v>
      </c>
      <c r="G168" s="18">
        <v>21000</v>
      </c>
      <c r="H168" s="18">
        <v>22615.308315424</v>
      </c>
      <c r="I168" s="17">
        <v>8400.54859911298</v>
      </c>
      <c r="J168" s="17">
        <v>72462.3359879704</v>
      </c>
      <c r="K168" s="17">
        <f t="shared" si="38"/>
        <v>109404.927701267</v>
      </c>
      <c r="L168" s="18">
        <v>40000</v>
      </c>
      <c r="M168" s="16" t="s">
        <v>18</v>
      </c>
    </row>
    <row r="169" customHeight="1" spans="1:13">
      <c r="A169" s="16">
        <v>149</v>
      </c>
      <c r="B169" s="20"/>
      <c r="C169" s="16" t="s">
        <v>174</v>
      </c>
      <c r="D169" s="16">
        <v>427</v>
      </c>
      <c r="E169" s="17">
        <v>521878.50594717</v>
      </c>
      <c r="F169" s="18">
        <v>110840</v>
      </c>
      <c r="G169" s="18">
        <v>21350</v>
      </c>
      <c r="H169" s="18">
        <v>22992.2301206811</v>
      </c>
      <c r="I169" s="17">
        <v>8540.55774243153</v>
      </c>
      <c r="J169" s="17">
        <v>73670.0415877699</v>
      </c>
      <c r="K169" s="17">
        <f t="shared" si="38"/>
        <v>284485.676496287</v>
      </c>
      <c r="L169" s="18">
        <v>50000</v>
      </c>
      <c r="M169" s="16" t="s">
        <v>18</v>
      </c>
    </row>
    <row r="170" customHeight="1" spans="1:13">
      <c r="A170" s="16">
        <v>150</v>
      </c>
      <c r="B170" s="20"/>
      <c r="C170" s="16" t="s">
        <v>175</v>
      </c>
      <c r="D170" s="16">
        <v>203</v>
      </c>
      <c r="E170" s="17">
        <v>292083.980516746</v>
      </c>
      <c r="F170" s="18">
        <v>97840</v>
      </c>
      <c r="G170" s="18">
        <v>10150</v>
      </c>
      <c r="H170" s="18">
        <v>10930.732352455</v>
      </c>
      <c r="I170" s="17">
        <v>4060.26515623794</v>
      </c>
      <c r="J170" s="17">
        <v>35023.4623941857</v>
      </c>
      <c r="K170" s="17">
        <f t="shared" si="38"/>
        <v>134079.520613867</v>
      </c>
      <c r="L170" s="18">
        <v>40000</v>
      </c>
      <c r="M170" s="16" t="s">
        <v>18</v>
      </c>
    </row>
    <row r="171" customHeight="1" spans="1:13">
      <c r="A171" s="16">
        <v>151</v>
      </c>
      <c r="B171" s="20"/>
      <c r="C171" s="16" t="s">
        <v>176</v>
      </c>
      <c r="D171" s="16">
        <v>420</v>
      </c>
      <c r="E171" s="17">
        <v>513323.120603774</v>
      </c>
      <c r="F171" s="18">
        <v>220400</v>
      </c>
      <c r="G171" s="18">
        <v>21000</v>
      </c>
      <c r="H171" s="18">
        <v>22615.308315424</v>
      </c>
      <c r="I171" s="17">
        <v>8400.54859911298</v>
      </c>
      <c r="J171" s="17">
        <v>72462.3359879704</v>
      </c>
      <c r="K171" s="17">
        <f t="shared" si="38"/>
        <v>168444.927701267</v>
      </c>
      <c r="L171" s="18">
        <v>40000</v>
      </c>
      <c r="M171" s="16" t="s">
        <v>18</v>
      </c>
    </row>
    <row r="172" customHeight="1" spans="1:13">
      <c r="A172" s="16">
        <v>152</v>
      </c>
      <c r="B172" s="24"/>
      <c r="C172" s="29" t="s">
        <v>177</v>
      </c>
      <c r="D172" s="16">
        <v>420</v>
      </c>
      <c r="E172" s="17">
        <v>544016.7464</v>
      </c>
      <c r="F172" s="18">
        <v>171040</v>
      </c>
      <c r="G172" s="18">
        <v>21000</v>
      </c>
      <c r="H172" s="18">
        <v>22615.308315424</v>
      </c>
      <c r="I172" s="17">
        <v>8400.54859911298</v>
      </c>
      <c r="J172" s="17">
        <v>72462.3359879704</v>
      </c>
      <c r="K172" s="17">
        <f t="shared" si="38"/>
        <v>248498.553497493</v>
      </c>
      <c r="L172" s="18">
        <v>50000</v>
      </c>
      <c r="M172" s="25" t="s">
        <v>19</v>
      </c>
    </row>
    <row r="173" s="1" customFormat="1" customHeight="1" spans="1:13">
      <c r="A173" s="16" t="s">
        <v>31</v>
      </c>
      <c r="B173" s="16"/>
      <c r="C173" s="16">
        <v>9</v>
      </c>
      <c r="D173" s="16">
        <f t="shared" ref="D173:L173" si="39">SUM(D164:D172)</f>
        <v>3591</v>
      </c>
      <c r="E173" s="17">
        <f t="shared" si="39"/>
        <v>4463584.11251675</v>
      </c>
      <c r="F173" s="18">
        <f t="shared" si="39"/>
        <v>1384640</v>
      </c>
      <c r="G173" s="18">
        <f t="shared" si="39"/>
        <v>179550</v>
      </c>
      <c r="H173" s="18">
        <f t="shared" si="39"/>
        <v>193360.886096875</v>
      </c>
      <c r="I173" s="17">
        <f t="shared" si="39"/>
        <v>71824.690522416</v>
      </c>
      <c r="J173" s="17">
        <f t="shared" si="39"/>
        <v>619552.972697147</v>
      </c>
      <c r="K173" s="17">
        <f t="shared" si="39"/>
        <v>2014655.56320031</v>
      </c>
      <c r="L173" s="18">
        <f t="shared" si="39"/>
        <v>420000</v>
      </c>
      <c r="M173" s="16"/>
    </row>
    <row r="174" customHeight="1" spans="1:13">
      <c r="A174" s="16" t="s">
        <v>353</v>
      </c>
      <c r="B174" s="16"/>
      <c r="C174" s="16">
        <v>152</v>
      </c>
      <c r="D174" s="16">
        <v>56143</v>
      </c>
      <c r="E174" s="17">
        <f>SUMIF($A$4:$A$173,$A$163,E4:E173)</f>
        <v>73312449.1792</v>
      </c>
      <c r="F174" s="18">
        <f>SUMIF($A$4:$A$173,$A$163,F4:F173)</f>
        <v>34486742</v>
      </c>
      <c r="G174" s="18">
        <f>SUMIF($A$4:$A$173,$A$163,G4:G173)</f>
        <v>2807150</v>
      </c>
      <c r="H174" s="18">
        <f>SUMIF($A$4:$A$173,$A$163,H4:H173)</f>
        <v>2790000</v>
      </c>
      <c r="I174" s="17">
        <f>SUMIF($A$4:$A$173,$A$163,I4:I173)</f>
        <v>1122933.33333333</v>
      </c>
      <c r="J174" s="17">
        <f>SUMIF($A$4:$A$173,$A$163,J4:J173)</f>
        <v>9122773.75</v>
      </c>
      <c r="K174" s="17">
        <f>SUMIF($A$4:$A$173,$A$163,K4:K173)</f>
        <v>22982850.0958667</v>
      </c>
      <c r="L174" s="18">
        <f>SUMIF($A$4:$A$173,$A$163,L4:L173)</f>
        <v>6380000</v>
      </c>
      <c r="M174" s="16"/>
    </row>
    <row r="175" spans="6:12">
      <c r="F175" s="3"/>
      <c r="G175" s="3"/>
      <c r="J175" s="3"/>
      <c r="K175" s="3"/>
      <c r="L175" s="4"/>
    </row>
    <row r="176" ht="14.25" spans="1:7">
      <c r="A176" s="31" t="s">
        <v>354</v>
      </c>
      <c r="F176" s="3"/>
      <c r="G176" s="2"/>
    </row>
    <row r="177" spans="1:7">
      <c r="A177" s="2" t="s">
        <v>355</v>
      </c>
      <c r="F177" s="3"/>
      <c r="G177" s="2"/>
    </row>
    <row r="178" spans="1:7">
      <c r="A178" s="2" t="s">
        <v>356</v>
      </c>
      <c r="F178" s="3"/>
      <c r="G178" s="2"/>
    </row>
    <row r="179" ht="14.25" spans="1:7">
      <c r="A179" s="31" t="s">
        <v>357</v>
      </c>
      <c r="F179" s="3"/>
      <c r="G179" s="2"/>
    </row>
    <row r="180" spans="1:7">
      <c r="A180" s="31" t="s">
        <v>358</v>
      </c>
      <c r="F180" s="3"/>
      <c r="G180" s="2"/>
    </row>
    <row r="181" spans="1:7">
      <c r="A181" s="2" t="s">
        <v>359</v>
      </c>
      <c r="F181" s="3"/>
      <c r="G181" s="2"/>
    </row>
  </sheetData>
  <autoFilter ref="A4:M181">
    <extLst/>
  </autoFilter>
  <mergeCells count="40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47:B147"/>
    <mergeCell ref="A151:B151"/>
    <mergeCell ref="A163:B163"/>
    <mergeCell ref="A173:B173"/>
    <mergeCell ref="A174:B174"/>
    <mergeCell ref="B5:B17"/>
    <mergeCell ref="B19:B30"/>
    <mergeCell ref="B32:B33"/>
    <mergeCell ref="B34:B45"/>
    <mergeCell ref="B47:B59"/>
    <mergeCell ref="B61:B66"/>
    <mergeCell ref="B68:B77"/>
    <mergeCell ref="B79:B87"/>
    <mergeCell ref="B89:B96"/>
    <mergeCell ref="B98:B99"/>
    <mergeCell ref="B100:B110"/>
    <mergeCell ref="B112:B113"/>
    <mergeCell ref="B115:B123"/>
    <mergeCell ref="B125:B132"/>
    <mergeCell ref="B133:B138"/>
    <mergeCell ref="B140:B142"/>
    <mergeCell ref="B144:B146"/>
    <mergeCell ref="B148:B150"/>
    <mergeCell ref="B152:B162"/>
    <mergeCell ref="B164:B165"/>
    <mergeCell ref="B166:B172"/>
  </mergeCells>
  <pageMargins left="0.472222222222222" right="0.472222222222222" top="0.826388888888889" bottom="0.786805555555556" header="0.511805555555556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152村集体收入</vt:lpstr>
      <vt:lpstr>占地费</vt:lpstr>
      <vt:lpstr>保险按一年算。多20万元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赵鹏冲</cp:lastModifiedBy>
  <dcterms:created xsi:type="dcterms:W3CDTF">2018-02-27T11:14:00Z</dcterms:created>
  <dcterms:modified xsi:type="dcterms:W3CDTF">2024-08-23T01:22:27Z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KSOReadingLayout">
    <vt:bool>true</vt:bool>
  </property>
  <property fmtid="{D5CDD505-2E9C-101B-9397-08002B2CF9AE}" pid="4" name="ICV">
    <vt:lpwstr>204D4550A06D4C99A0F664CBB2A92A81</vt:lpwstr>
  </property>
</Properties>
</file>